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5300" windowHeight="7560"/>
  </bookViews>
  <sheets>
    <sheet name="1_MT" sheetId="5" r:id="rId1"/>
    <sheet name="2_SF" sheetId="1" r:id="rId2"/>
    <sheet name="3_CAD" sheetId="15" r:id="rId3"/>
    <sheet name="4_CDB" sheetId="7" r:id="rId4"/>
    <sheet name="5_VC" sheetId="8" r:id="rId5"/>
    <sheet name="6_CP" sheetId="9" r:id="rId6"/>
    <sheet name="7_FN" sheetId="10" r:id="rId7"/>
    <sheet name="8_PN" sheetId="17" r:id="rId8"/>
    <sheet name="10_DG" sheetId="13" r:id="rId9"/>
  </sheets>
  <definedNames>
    <definedName name="BCM_010_3">'2_SF'!$C$8</definedName>
    <definedName name="BCM_010_4">'2_SF'!$D$8</definedName>
    <definedName name="BCM_020_3">'2_SF'!$C$9</definedName>
    <definedName name="BCM_020_4">'2_SF'!$D$9</definedName>
    <definedName name="BCM_030_3">'2_SF'!$C$10</definedName>
    <definedName name="BCM_030_4">'2_SF'!$D$10</definedName>
    <definedName name="BCM_040_3">'2_SF'!$C$11</definedName>
    <definedName name="BCM_040_4">'2_SF'!$D$11</definedName>
    <definedName name="BCM_050_3">'2_SF'!$C$12</definedName>
    <definedName name="BCM_050_4">'2_SF'!$D$12</definedName>
    <definedName name="BCM_060_3">'2_SF'!$C$13</definedName>
    <definedName name="BCM_060_4">'2_SF'!$D$13</definedName>
    <definedName name="BCM_070_3">'2_SF'!$C$14</definedName>
    <definedName name="BCM_070_4">'2_SF'!$D$14</definedName>
    <definedName name="BCM_080_3">'2_SF'!$C$15</definedName>
    <definedName name="BCM_080_4">'2_SF'!$D$15</definedName>
    <definedName name="BCM_090_3">'2_SF'!$C$16</definedName>
    <definedName name="BCM_090_4">'2_SF'!$D$16</definedName>
    <definedName name="BCM_100_3">'2_SF'!$C$19</definedName>
    <definedName name="BCM_100_4">'2_SF'!$D$19</definedName>
    <definedName name="BCM_110_3">'2_SF'!$C$20</definedName>
    <definedName name="BCM_110_4">'2_SF'!$D$20</definedName>
    <definedName name="BCM_120_3">'2_SF'!$C$21</definedName>
    <definedName name="BCM_120_4">'2_SF'!$D$21</definedName>
    <definedName name="BCM_130_3">'2_SF'!$C$22</definedName>
    <definedName name="BCM_130_4">'2_SF'!$D$22</definedName>
    <definedName name="BCM_140_3">'2_SF'!$C$24</definedName>
    <definedName name="BCM_140_4">'2_SF'!$D$24</definedName>
    <definedName name="BCM_150_3">'2_SF'!$C$25</definedName>
    <definedName name="BCM_150_4">'2_SF'!$D$25</definedName>
    <definedName name="BCM_160_4">'2_SF'!$D$26</definedName>
    <definedName name="BCM_170_3">'2_SF'!$C$27</definedName>
    <definedName name="BCM_170_4">'2_SF'!$D$27</definedName>
    <definedName name="BCM_180_4">'2_SF'!$D$28</definedName>
    <definedName name="BCM_190_4">'2_SF'!$D$29</definedName>
    <definedName name="BCM_200_3">'2_SF'!$C$30</definedName>
    <definedName name="BCM_200_4">'2_SF'!$D$30</definedName>
    <definedName name="BCM_210_3">'2_SF'!$C$31</definedName>
    <definedName name="BCM_210_4">'2_SF'!$D$31</definedName>
    <definedName name="BCM_220_3">'2_SF'!$C$32</definedName>
    <definedName name="BCM_220_4">'2_SF'!$D$32</definedName>
    <definedName name="CAD_1">'3_CAD'!$I$8</definedName>
    <definedName name="CAD_10">'3_CAD'!$I$17</definedName>
    <definedName name="CAD_100">'3_CAD'!$I$107</definedName>
    <definedName name="CAD_101">'3_CAD'!$I$108</definedName>
    <definedName name="CAD_102">'3_CAD'!$I$109</definedName>
    <definedName name="CAD_103">'3_CAD'!$I$110</definedName>
    <definedName name="CAD_104">'3_CAD'!$I$111</definedName>
    <definedName name="CAD_105">'3_CAD'!$I$112</definedName>
    <definedName name="CAD_106">'3_CAD'!$I$113</definedName>
    <definedName name="CAD_107">'3_CAD'!$I$114</definedName>
    <definedName name="CAD_108">'3_CAD'!$I$115</definedName>
    <definedName name="CAD_109">'3_CAD'!$I$116</definedName>
    <definedName name="CAD_11">'3_CAD'!$I$18</definedName>
    <definedName name="CAD_110">'3_CAD'!$I$117</definedName>
    <definedName name="CAD_111">'3_CAD'!$I$118</definedName>
    <definedName name="CAD_112">'3_CAD'!$I$119</definedName>
    <definedName name="CAD_113">'3_CAD'!$I$120</definedName>
    <definedName name="CAD_114">'3_CAD'!$I$121</definedName>
    <definedName name="CAD_115">'3_CAD'!$I$122</definedName>
    <definedName name="CAD_116">'3_CAD'!$I$123</definedName>
    <definedName name="CAD_117">'3_CAD'!$I$124</definedName>
    <definedName name="CAD_118">'3_CAD'!$I$125</definedName>
    <definedName name="CAD_119">'3_CAD'!$I$126</definedName>
    <definedName name="CAD_12">'3_CAD'!$I$19</definedName>
    <definedName name="CAD_120">'3_CAD'!$I$127</definedName>
    <definedName name="CAD_121">'3_CAD'!$I$128</definedName>
    <definedName name="CAD_122">'3_CAD'!$I$129</definedName>
    <definedName name="CAD_123">'3_CAD'!$I$130</definedName>
    <definedName name="CAD_124">'3_CAD'!$I$131</definedName>
    <definedName name="CAD_125">'3_CAD'!$I$132</definedName>
    <definedName name="CAD_126">'3_CAD'!$I$133</definedName>
    <definedName name="CAD_127">'3_CAD'!$I$134</definedName>
    <definedName name="CAD_128">'3_CAD'!$I$135</definedName>
    <definedName name="CAD_129">'3_CAD'!$I$136</definedName>
    <definedName name="CAD_13">'3_CAD'!$I$20</definedName>
    <definedName name="CAD_130">'3_CAD'!$I$137</definedName>
    <definedName name="CAD_131">'3_CAD'!$I$138</definedName>
    <definedName name="CAD_132">'3_CAD'!$I$139</definedName>
    <definedName name="CAD_133">'3_CAD'!$I$140</definedName>
    <definedName name="CAD_134">'3_CAD'!$I$141</definedName>
    <definedName name="CAD_135">'3_CAD'!$I$142</definedName>
    <definedName name="CAD_136">'3_CAD'!$I$143</definedName>
    <definedName name="CAD_137">'3_CAD'!$I$144</definedName>
    <definedName name="CAD_138">'3_CAD'!$I$145</definedName>
    <definedName name="CAD_139">'3_CAD'!$I$146</definedName>
    <definedName name="CAD_14">'3_CAD'!$I$21</definedName>
    <definedName name="CAD_140">'3_CAD'!$I$147</definedName>
    <definedName name="CAD_141">'3_CAD'!$I$148</definedName>
    <definedName name="CAD_142">'3_CAD'!$I$149</definedName>
    <definedName name="CAD_143">'3_CAD'!$I$150</definedName>
    <definedName name="CAD_144">'3_CAD'!$I$151</definedName>
    <definedName name="CAD_145">'3_CAD'!$I$152</definedName>
    <definedName name="CAD_146">'3_CAD'!$I$153</definedName>
    <definedName name="CAD_147">'3_CAD'!$I$154</definedName>
    <definedName name="CAD_148">'3_CAD'!$I$155</definedName>
    <definedName name="CAD_149">'3_CAD'!$I$156</definedName>
    <definedName name="CAD_15">'3_CAD'!$I$22</definedName>
    <definedName name="CAD_150">'3_CAD'!$I$157</definedName>
    <definedName name="CAD_151">'3_CAD'!$I$158</definedName>
    <definedName name="CAD_152">'3_CAD'!$I$159</definedName>
    <definedName name="CAD_153">'3_CAD'!$I$160</definedName>
    <definedName name="CAD_154">'3_CAD'!$I$161</definedName>
    <definedName name="CAD_155">'3_CAD'!$I$162</definedName>
    <definedName name="CAD_156">'3_CAD'!$I$163</definedName>
    <definedName name="CAD_157">'3_CAD'!$I$164</definedName>
    <definedName name="CAD_158">'3_CAD'!$I$165</definedName>
    <definedName name="CAD_159">'3_CAD'!$I$166</definedName>
    <definedName name="CAD_16">'3_CAD'!$I$23</definedName>
    <definedName name="CAD_160">'3_CAD'!$I$167</definedName>
    <definedName name="CAD_161">'3_CAD'!$I$168</definedName>
    <definedName name="CAD_162">'3_CAD'!$I$169</definedName>
    <definedName name="CAD_163">'3_CAD'!$I$170</definedName>
    <definedName name="CAD_164">'3_CAD'!$I$171</definedName>
    <definedName name="CAD_165">'3_CAD'!$I$172</definedName>
    <definedName name="CAD_166">'3_CAD'!$I$173</definedName>
    <definedName name="CAD_167">'3_CAD'!$I$174</definedName>
    <definedName name="CAD_168">'3_CAD'!$I$175</definedName>
    <definedName name="CAD_169">'3_CAD'!$I$176</definedName>
    <definedName name="CAD_17">'3_CAD'!$I$24</definedName>
    <definedName name="CAD_170">'3_CAD'!$I$177</definedName>
    <definedName name="CAD_171">'3_CAD'!$I$178</definedName>
    <definedName name="CAD_172">'3_CAD'!$I$179</definedName>
    <definedName name="CAD_173">'3_CAD'!$I$180</definedName>
    <definedName name="CAD_174">'3_CAD'!$I$181</definedName>
    <definedName name="CAD_175">'3_CAD'!$I$182</definedName>
    <definedName name="CAD_176">'3_CAD'!$I$183</definedName>
    <definedName name="CAD_177">'3_CAD'!$I$184</definedName>
    <definedName name="CAD_178">'3_CAD'!$I$185</definedName>
    <definedName name="CAD_179">'3_CAD'!$I$186</definedName>
    <definedName name="CAD_18">'3_CAD'!$I$25</definedName>
    <definedName name="CAD_180">'3_CAD'!$I$187</definedName>
    <definedName name="CAD_181">'3_CAD'!$I$188</definedName>
    <definedName name="CAD_182">'3_CAD'!$I$189</definedName>
    <definedName name="CAD_183">'3_CAD'!$I$190</definedName>
    <definedName name="CAD_184">'3_CAD'!$I$191</definedName>
    <definedName name="CAD_185">'3_CAD'!$I$192</definedName>
    <definedName name="CAD_186">'3_CAD'!$I$193</definedName>
    <definedName name="CAD_187">'3_CAD'!$I$194</definedName>
    <definedName name="CAD_188">'3_CAD'!$I$195</definedName>
    <definedName name="CAD_189">'3_CAD'!$I$196</definedName>
    <definedName name="CAD_19">'3_CAD'!$I$26</definedName>
    <definedName name="CAD_190">'3_CAD'!$I$197</definedName>
    <definedName name="CAD_191">'3_CAD'!$I$198</definedName>
    <definedName name="CAD_192">'3_CAD'!$I$199</definedName>
    <definedName name="CAD_193">'3_CAD'!$I$200</definedName>
    <definedName name="CAD_194">'3_CAD'!$I$201</definedName>
    <definedName name="CAD_195">'3_CAD'!$I$202</definedName>
    <definedName name="CAD_196">'3_CAD'!$I$203</definedName>
    <definedName name="CAD_197">'3_CAD'!$I$204</definedName>
    <definedName name="CAD_198">'3_CAD'!$I$205</definedName>
    <definedName name="CAD_199">'3_CAD'!$I$206</definedName>
    <definedName name="CAD_2">'3_CAD'!$I$9</definedName>
    <definedName name="CAD_20">'3_CAD'!$I$27</definedName>
    <definedName name="CAD_200">'3_CAD'!$I$207</definedName>
    <definedName name="CAD_201">'3_CAD'!$I$208</definedName>
    <definedName name="CAD_202">'3_CAD'!$I$209</definedName>
    <definedName name="CAD_203">'3_CAD'!$I$211</definedName>
    <definedName name="CAD_204">'3_CAD'!$I$212</definedName>
    <definedName name="CAD_205">'3_CAD'!$I$213</definedName>
    <definedName name="CAD_206">'3_CAD'!$I$214</definedName>
    <definedName name="CAD_207">'3_CAD'!$I$215</definedName>
    <definedName name="CAD_208">'3_CAD'!$I$216</definedName>
    <definedName name="CAD_209">'3_CAD'!$I$217</definedName>
    <definedName name="CAD_21">'3_CAD'!$I$28</definedName>
    <definedName name="CAD_210">'3_CAD'!$I$218</definedName>
    <definedName name="CAD_211">'3_CAD'!$I$219</definedName>
    <definedName name="CAD_212">'3_CAD'!$I$220</definedName>
    <definedName name="CAD_213">'3_CAD'!$I$221</definedName>
    <definedName name="CAD_214">'3_CAD'!$I$222</definedName>
    <definedName name="CAD_215">'3_CAD'!$I$223</definedName>
    <definedName name="CAD_216">'3_CAD'!$I$224</definedName>
    <definedName name="CAD_217">'3_CAD'!$I$225</definedName>
    <definedName name="CAD_218">'3_CAD'!$I$226</definedName>
    <definedName name="CAD_219">'3_CAD'!$I$227</definedName>
    <definedName name="CAD_22">'3_CAD'!$I$29</definedName>
    <definedName name="CAD_220">'3_CAD'!$I$228</definedName>
    <definedName name="CAD_221">'3_CAD'!$I$229</definedName>
    <definedName name="CAD_222">'3_CAD'!$I$230</definedName>
    <definedName name="CAD_223">'3_CAD'!$I$231</definedName>
    <definedName name="CAD_224">'3_CAD'!$I$232</definedName>
    <definedName name="CAD_225">'3_CAD'!$I$233</definedName>
    <definedName name="CAD_226">'3_CAD'!$I$234</definedName>
    <definedName name="CAD_227">'3_CAD'!$I$235</definedName>
    <definedName name="CAD_228">'3_CAD'!$I$236</definedName>
    <definedName name="CAD_229">'3_CAD'!$I$237</definedName>
    <definedName name="CAD_23">'3_CAD'!$I$30</definedName>
    <definedName name="CAD_230">'3_CAD'!$I$238</definedName>
    <definedName name="CAD_231">'3_CAD'!$I$239</definedName>
    <definedName name="CAD_232">'3_CAD'!$I$240</definedName>
    <definedName name="CAD_233">'3_CAD'!$I$241</definedName>
    <definedName name="CAD_234">'3_CAD'!$I$242</definedName>
    <definedName name="CAD_235">'3_CAD'!$I$243</definedName>
    <definedName name="CAD_236">'3_CAD'!$I$244</definedName>
    <definedName name="CAD_237">'3_CAD'!$I$245</definedName>
    <definedName name="CAD_238">'3_CAD'!$I$246</definedName>
    <definedName name="CAD_239">'3_CAD'!$I$247</definedName>
    <definedName name="CAD_24">'3_CAD'!$I$31</definedName>
    <definedName name="CAD_240">'3_CAD'!$I$248</definedName>
    <definedName name="CAD_241">'3_CAD'!$I$249</definedName>
    <definedName name="CAD_242">'3_CAD'!$I$250</definedName>
    <definedName name="CAD_243">'3_CAD'!$I$251</definedName>
    <definedName name="CAD_244">'3_CAD'!$I$252</definedName>
    <definedName name="CAD_245">'3_CAD'!$I$253</definedName>
    <definedName name="CAD_246">'3_CAD'!$I$254</definedName>
    <definedName name="CAD_247">'3_CAD'!$I$255</definedName>
    <definedName name="CAD_248">'3_CAD'!$I$256</definedName>
    <definedName name="CAD_249">'3_CAD'!$I$257</definedName>
    <definedName name="CAD_25">'3_CAD'!$I$32</definedName>
    <definedName name="CAD_250">'3_CAD'!$I$258</definedName>
    <definedName name="CAD_251">'3_CAD'!$I$259</definedName>
    <definedName name="CAD_252">'3_CAD'!$I$260</definedName>
    <definedName name="CAD_253">'3_CAD'!$I$261</definedName>
    <definedName name="CAD_254">'3_CAD'!$I$262</definedName>
    <definedName name="CAD_255">'3_CAD'!$I$263</definedName>
    <definedName name="CAD_256">'3_CAD'!$I$264</definedName>
    <definedName name="CAD_257">'3_CAD'!$I$265</definedName>
    <definedName name="CAD_258">'3_CAD'!$I$266</definedName>
    <definedName name="CAD_259">'3_CAD'!$I$267</definedName>
    <definedName name="CAD_26">'3_CAD'!$I$33</definedName>
    <definedName name="CAD_260">'3_CAD'!$I$268</definedName>
    <definedName name="CAD_261">'3_CAD'!$I$269</definedName>
    <definedName name="CAD_262">'3_CAD'!$I$270</definedName>
    <definedName name="CAD_263">'3_CAD'!$I$271</definedName>
    <definedName name="CAD_264">'3_CAD'!$I$272</definedName>
    <definedName name="CAD_265">'3_CAD'!$I$273</definedName>
    <definedName name="CAD_266">'3_CAD'!$I$274</definedName>
    <definedName name="CAD_267">'3_CAD'!$I$275</definedName>
    <definedName name="CAD_268">'3_CAD'!$I$276</definedName>
    <definedName name="CAD_269">'3_CAD'!$I$277</definedName>
    <definedName name="CAD_27">'3_CAD'!$I$34</definedName>
    <definedName name="CAD_270">'3_CAD'!$I$278</definedName>
    <definedName name="CAD_271">'3_CAD'!$I$279</definedName>
    <definedName name="CAD_272">'3_CAD'!$I$280</definedName>
    <definedName name="CAD_273">'3_CAD'!$I$281</definedName>
    <definedName name="CAD_274">'3_CAD'!$I$282</definedName>
    <definedName name="CAD_275">'3_CAD'!$I$283</definedName>
    <definedName name="CAD_276">'3_CAD'!$I$284</definedName>
    <definedName name="CAD_277">'3_CAD'!$I$285</definedName>
    <definedName name="CAD_278">'3_CAD'!$I$286</definedName>
    <definedName name="CAD_279">'3_CAD'!$I$287</definedName>
    <definedName name="CAD_28">'3_CAD'!$I$35</definedName>
    <definedName name="CAD_280">'3_CAD'!$I$288</definedName>
    <definedName name="CAD_281">'3_CAD'!$I$289</definedName>
    <definedName name="CAD_282">'3_CAD'!$I$290</definedName>
    <definedName name="CAD_283">'3_CAD'!$I$291</definedName>
    <definedName name="CAD_284">'3_CAD'!$I$292</definedName>
    <definedName name="CAD_285">'3_CAD'!$I$293</definedName>
    <definedName name="CAD_286">'3_CAD'!$I$294</definedName>
    <definedName name="CAD_287">'3_CAD'!$I$295</definedName>
    <definedName name="CAD_288">'3_CAD'!$I$296</definedName>
    <definedName name="CAD_289">'3_CAD'!$I$297</definedName>
    <definedName name="CAD_29">'3_CAD'!$I$36</definedName>
    <definedName name="CAD_290">'3_CAD'!$I$298</definedName>
    <definedName name="CAD_291">'3_CAD'!$I$299</definedName>
    <definedName name="CAD_292">'3_CAD'!$I$300</definedName>
    <definedName name="CAD_293">'3_CAD'!$I$301</definedName>
    <definedName name="CAD_294">'3_CAD'!$I$302</definedName>
    <definedName name="CAD_295">'3_CAD'!$I$303</definedName>
    <definedName name="CAD_296">'3_CAD'!$I$304</definedName>
    <definedName name="CAD_297">'3_CAD'!$I$305</definedName>
    <definedName name="CAD_298">'3_CAD'!$I$306</definedName>
    <definedName name="CAD_299">'3_CAD'!$I$307</definedName>
    <definedName name="CAD_3">'3_CAD'!$I$10</definedName>
    <definedName name="CAD_30">'3_CAD'!$I$37</definedName>
    <definedName name="CAD_300">'3_CAD'!$I$308</definedName>
    <definedName name="CAD_301">'3_CAD'!$I$309</definedName>
    <definedName name="CAD_302">'3_CAD'!$I$310</definedName>
    <definedName name="CAD_303">'3_CAD'!$I$311</definedName>
    <definedName name="CAD_304">'3_CAD'!$I$312</definedName>
    <definedName name="CAD_305">'3_CAD'!$I$313</definedName>
    <definedName name="CAD_306">'3_CAD'!$I$314</definedName>
    <definedName name="CAD_307">'3_CAD'!$I$315</definedName>
    <definedName name="CAD_308">'3_CAD'!$I$316</definedName>
    <definedName name="CAD_309">'3_CAD'!$I$317</definedName>
    <definedName name="CAD_31">'3_CAD'!$I$38</definedName>
    <definedName name="CAD_310">'3_CAD'!$I$318</definedName>
    <definedName name="CAD_311">'3_CAD'!$I$319</definedName>
    <definedName name="CAD_312">'3_CAD'!$I$320</definedName>
    <definedName name="CAD_313">'3_CAD'!$I$321</definedName>
    <definedName name="CAD_314">'3_CAD'!$I$322</definedName>
    <definedName name="CAD_315">'3_CAD'!$I$323</definedName>
    <definedName name="CAD_316">'3_CAD'!$I$324</definedName>
    <definedName name="CAD_317">'3_CAD'!$I$325</definedName>
    <definedName name="CAD_318">'3_CAD'!$I$326</definedName>
    <definedName name="CAD_319">'3_CAD'!$I$327</definedName>
    <definedName name="CAD_32">'3_CAD'!$I$39</definedName>
    <definedName name="CAD_320">'3_CAD'!$I$328</definedName>
    <definedName name="CAD_321">'3_CAD'!$I$329</definedName>
    <definedName name="CAD_322">'3_CAD'!$I$330</definedName>
    <definedName name="CAD_323">'3_CAD'!$I$331</definedName>
    <definedName name="CAD_324">'3_CAD'!$I$332</definedName>
    <definedName name="CAD_325">'3_CAD'!$I$333</definedName>
    <definedName name="CAD_326">'3_CAD'!$I$334</definedName>
    <definedName name="CAD_327">'3_CAD'!$I$335</definedName>
    <definedName name="CAD_328">'3_CAD'!$I$336</definedName>
    <definedName name="CAD_329">'3_CAD'!$I$337</definedName>
    <definedName name="CAD_33">'3_CAD'!$I$40</definedName>
    <definedName name="CAD_330">'3_CAD'!$I$338</definedName>
    <definedName name="CAD_331">'3_CAD'!$I$339</definedName>
    <definedName name="CAD_332">'3_CAD'!$I$340</definedName>
    <definedName name="CAD_333">'3_CAD'!$I$341</definedName>
    <definedName name="CAD_334">'3_CAD'!$I$342</definedName>
    <definedName name="CAD_335">'3_CAD'!$I$343</definedName>
    <definedName name="CAD_336">'3_CAD'!$I$344</definedName>
    <definedName name="CAD_337">'3_CAD'!$I$345</definedName>
    <definedName name="CAD_338">'3_CAD'!$I$346</definedName>
    <definedName name="CAD_339">'3_CAD'!$I$347</definedName>
    <definedName name="CAD_34">'3_CAD'!$I$41</definedName>
    <definedName name="CAD_340">'3_CAD'!$I$348</definedName>
    <definedName name="CAD_341">'3_CAD'!$I$349</definedName>
    <definedName name="CAD_342">'3_CAD'!$I$350</definedName>
    <definedName name="CAD_343">'3_CAD'!$I$351</definedName>
    <definedName name="CAD_344">'3_CAD'!$I$352</definedName>
    <definedName name="CAD_345">'3_CAD'!$I$353</definedName>
    <definedName name="CAD_346">'3_CAD'!$I$354</definedName>
    <definedName name="CAD_347">'3_CAD'!$I$355</definedName>
    <definedName name="CAD_348">'3_CAD'!$I$356</definedName>
    <definedName name="CAD_349">'3_CAD'!$I$357</definedName>
    <definedName name="CAD_35">'3_CAD'!$I$42</definedName>
    <definedName name="CAD_350">'3_CAD'!$I$358</definedName>
    <definedName name="CAD_351">'3_CAD'!$I$359</definedName>
    <definedName name="CAD_352">'3_CAD'!$I$360</definedName>
    <definedName name="CAD_353">'3_CAD'!$I$361</definedName>
    <definedName name="CAD_354">'3_CAD'!$I$362</definedName>
    <definedName name="CAD_355">'3_CAD'!$I$363</definedName>
    <definedName name="CAD_356">'3_CAD'!$I$364</definedName>
    <definedName name="CAD_357">'3_CAD'!$I$365</definedName>
    <definedName name="CAD_358">'3_CAD'!$I$366</definedName>
    <definedName name="CAD_359">'3_CAD'!$I$367</definedName>
    <definedName name="CAD_36">'3_CAD'!$I$43</definedName>
    <definedName name="CAD_360">'3_CAD'!$I$368</definedName>
    <definedName name="CAD_361">'3_CAD'!$I$369</definedName>
    <definedName name="CAD_362">'3_CAD'!$I$370</definedName>
    <definedName name="CAD_363">'3_CAD'!$I$371</definedName>
    <definedName name="CAD_364">'3_CAD'!$I$372</definedName>
    <definedName name="CAD_365">'3_CAD'!$I$373</definedName>
    <definedName name="CAD_366">'3_CAD'!$I$374</definedName>
    <definedName name="CAD_367">'3_CAD'!$I$375</definedName>
    <definedName name="CAD_368">'3_CAD'!$I$376</definedName>
    <definedName name="CAD_369">'3_CAD'!$I$377</definedName>
    <definedName name="CAD_37">'3_CAD'!$I$44</definedName>
    <definedName name="CAD_370">'3_CAD'!$I$378</definedName>
    <definedName name="CAD_371">'3_CAD'!$I$379</definedName>
    <definedName name="CAD_372">'3_CAD'!$I$380</definedName>
    <definedName name="CAD_373">'3_CAD'!$I$381</definedName>
    <definedName name="CAD_374">'3_CAD'!$I$382</definedName>
    <definedName name="CAD_375">'3_CAD'!$I$383</definedName>
    <definedName name="CAD_376">'3_CAD'!$I$384</definedName>
    <definedName name="CAD_377">'3_CAD'!$I$385</definedName>
    <definedName name="CAD_378">'3_CAD'!$I$386</definedName>
    <definedName name="CAD_379">'3_CAD'!$I$387</definedName>
    <definedName name="CAD_38">'3_CAD'!$I$45</definedName>
    <definedName name="CAD_380">'3_CAD'!$I$388</definedName>
    <definedName name="CAD_381">'3_CAD'!$I$389</definedName>
    <definedName name="CAD_382">'3_CAD'!$I$390</definedName>
    <definedName name="CAD_383">'3_CAD'!$I$391</definedName>
    <definedName name="CAD_384">'3_CAD'!$I$392</definedName>
    <definedName name="CAD_385">'3_CAD'!$I$393</definedName>
    <definedName name="CAD_386">'3_CAD'!$I$394</definedName>
    <definedName name="CAD_387">'3_CAD'!$I$395</definedName>
    <definedName name="CAD_388">'3_CAD'!$I$396</definedName>
    <definedName name="CAD_389">'3_CAD'!$I$397</definedName>
    <definedName name="CAD_39">'3_CAD'!$I$46</definedName>
    <definedName name="CAD_390">'3_CAD'!$I$398</definedName>
    <definedName name="CAD_391">'3_CAD'!$I$399</definedName>
    <definedName name="CAD_392">'3_CAD'!$I$400</definedName>
    <definedName name="CAD_393">'3_CAD'!$I$401</definedName>
    <definedName name="CAD_394">'3_CAD'!$I$402</definedName>
    <definedName name="CAD_395">'3_CAD'!$I$403</definedName>
    <definedName name="CAD_396">'3_CAD'!$I$404</definedName>
    <definedName name="CAD_397">'3_CAD'!$I$405</definedName>
    <definedName name="CAD_398">'3_CAD'!$I$406</definedName>
    <definedName name="CAD_399">'3_CAD'!$I$407</definedName>
    <definedName name="CAD_4">'3_CAD'!$I$11</definedName>
    <definedName name="CAD_40">'3_CAD'!$I$47</definedName>
    <definedName name="CAD_400">'3_CAD'!$I$408</definedName>
    <definedName name="CAD_401">'3_CAD'!$I$409</definedName>
    <definedName name="CAD_402">'3_CAD'!$I$410</definedName>
    <definedName name="CAD_403">'3_CAD'!$I$411</definedName>
    <definedName name="CAD_404">'3_CAD'!$I$412</definedName>
    <definedName name="CAD_405">'3_CAD'!$I$413</definedName>
    <definedName name="CAD_406">'3_CAD'!$I$414</definedName>
    <definedName name="CAD_407">'3_CAD'!$I$415</definedName>
    <definedName name="CAD_408">'3_CAD'!$I$416</definedName>
    <definedName name="CAD_41">'3_CAD'!$I$48</definedName>
    <definedName name="CAD_42">'3_CAD'!$I$49</definedName>
    <definedName name="CAD_43">'3_CAD'!$I$50</definedName>
    <definedName name="CAD_44">'3_CAD'!$I$51</definedName>
    <definedName name="CAD_45">'3_CAD'!$I$52</definedName>
    <definedName name="CAD_46">'3_CAD'!$I$53</definedName>
    <definedName name="CAD_47">'3_CAD'!$I$54</definedName>
    <definedName name="CAD_48">'3_CAD'!$I$55</definedName>
    <definedName name="CAD_49">'3_CAD'!$I$56</definedName>
    <definedName name="CAD_5">'3_CAD'!$I$12</definedName>
    <definedName name="CAD_50">'3_CAD'!$I$57</definedName>
    <definedName name="CAD_51">'3_CAD'!$I$58</definedName>
    <definedName name="CAD_52">'3_CAD'!$I$59</definedName>
    <definedName name="CAD_53">'3_CAD'!$I$60</definedName>
    <definedName name="CAD_54">'3_CAD'!$I$61</definedName>
    <definedName name="CAD_55">'3_CAD'!$I$62</definedName>
    <definedName name="CAD_56">'3_CAD'!$I$63</definedName>
    <definedName name="CAD_57">'3_CAD'!$I$64</definedName>
    <definedName name="CAD_58">'3_CAD'!$I$65</definedName>
    <definedName name="CAD_59">'3_CAD'!$I$66</definedName>
    <definedName name="CAD_6">'3_CAD'!$I$13</definedName>
    <definedName name="CAD_60">'3_CAD'!$I$67</definedName>
    <definedName name="CAD_61">'3_CAD'!$I$68</definedName>
    <definedName name="CAD_62">'3_CAD'!$I$69</definedName>
    <definedName name="CAD_63">'3_CAD'!$I$70</definedName>
    <definedName name="CAD_64">'3_CAD'!$I$71</definedName>
    <definedName name="CAD_65">'3_CAD'!$I$72</definedName>
    <definedName name="CAD_66">'3_CAD'!$I$73</definedName>
    <definedName name="CAD_67">'3_CAD'!$I$74</definedName>
    <definedName name="CAD_68">'3_CAD'!$I$75</definedName>
    <definedName name="CAD_69">'3_CAD'!$I$76</definedName>
    <definedName name="CAD_7">'3_CAD'!$I$14</definedName>
    <definedName name="CAD_70">'3_CAD'!$I$77</definedName>
    <definedName name="CAD_71">'3_CAD'!$I$78</definedName>
    <definedName name="CAD_72">'3_CAD'!$I$79</definedName>
    <definedName name="CAD_73">'3_CAD'!$I$80</definedName>
    <definedName name="CAD_74">'3_CAD'!$I$81</definedName>
    <definedName name="CAD_75">'3_CAD'!$I$82</definedName>
    <definedName name="CAD_76">'3_CAD'!$I$83</definedName>
    <definedName name="CAD_77">'3_CAD'!$I$84</definedName>
    <definedName name="CAD_78">'3_CAD'!$I$85</definedName>
    <definedName name="CAD_79">'3_CAD'!$I$86</definedName>
    <definedName name="CAD_8">'3_CAD'!$I$15</definedName>
    <definedName name="CAD_80">'3_CAD'!$I$87</definedName>
    <definedName name="CAD_800">'3_CAD'!$I$418</definedName>
    <definedName name="CAD_801">'3_CAD'!$I$419</definedName>
    <definedName name="CAD_81">'3_CAD'!$I$88</definedName>
    <definedName name="CAD_82">'3_CAD'!$I$89</definedName>
    <definedName name="CAD_83">'3_CAD'!$I$90</definedName>
    <definedName name="CAD_84">'3_CAD'!$I$91</definedName>
    <definedName name="CAD_85">'3_CAD'!$I$92</definedName>
    <definedName name="CAD_86">'3_CAD'!$I$93</definedName>
    <definedName name="CAD_87">'3_CAD'!$I$94</definedName>
    <definedName name="CAD_88">'3_CAD'!$I$95</definedName>
    <definedName name="CAD_89">'3_CAD'!$I$96</definedName>
    <definedName name="CAD_9">'3_CAD'!$I$16</definedName>
    <definedName name="CAD_90">'3_CAD'!$I$97</definedName>
    <definedName name="CAD_91">'3_CAD'!$I$98</definedName>
    <definedName name="CAD_92">'3_CAD'!$I$99</definedName>
    <definedName name="CAD_93">'3_CAD'!$I$100</definedName>
    <definedName name="CAD_94">'3_CAD'!$I$101</definedName>
    <definedName name="CAD_95">'3_CAD'!$I$102</definedName>
    <definedName name="CAD_96">'3_CAD'!$I$103</definedName>
    <definedName name="CAD_97">'3_CAD'!$I$104</definedName>
    <definedName name="CAD_98">'3_CAD'!$I$105</definedName>
    <definedName name="CAD_99">'3_CAD'!$I$106</definedName>
    <definedName name="CDB_AA">'4_CDB'!$D$7</definedName>
    <definedName name="CDB_AAA">'4_CDB'!$D$8</definedName>
    <definedName name="CDB_AAB">'4_CDB'!$D$9</definedName>
    <definedName name="CDB_AAC">'4_CDB'!$D$10</definedName>
    <definedName name="CDB_AAD">'4_CDB'!$D$11</definedName>
    <definedName name="CDB_AAE">'4_CDB'!$D$12</definedName>
    <definedName name="CDB_AAF">'4_CDB'!$D$13</definedName>
    <definedName name="CDB_AAG">'4_CDB'!$D$14</definedName>
    <definedName name="CDB_AAH">'4_CDB'!$D$15</definedName>
    <definedName name="CDB_AAI">'4_CDB'!$D$16</definedName>
    <definedName name="CDB_AAJ">'4_CDB'!$D$17</definedName>
    <definedName name="CDB_AAK">'4_CDB'!$D$18</definedName>
    <definedName name="CDB_AB">'4_CDB'!$D$19</definedName>
    <definedName name="CDB_ABA">'4_CDB'!$D$20</definedName>
    <definedName name="CDB_ABB">'4_CDB'!$D$21</definedName>
    <definedName name="CDB_ABC">'4_CDB'!$D$22</definedName>
    <definedName name="CDB_ABD">'4_CDB'!$D$23</definedName>
    <definedName name="CDB_ABE">'4_CDB'!$D$24</definedName>
    <definedName name="CDB_ABF">'4_CDB'!$D$25</definedName>
    <definedName name="CDB_ABG">'4_CDB'!$D$26</definedName>
    <definedName name="CDB_ABH">'4_CDB'!$D$27</definedName>
    <definedName name="CDB_ABI">'4_CDB'!$D$28</definedName>
    <definedName name="CDB_ABJ">'4_CDB'!$D$29</definedName>
    <definedName name="CDB_ABK">'4_CDB'!$D$30</definedName>
    <definedName name="CDB_AC">'4_CDB'!$D$31</definedName>
    <definedName name="CDB_ACA">'4_CDB'!$D$32</definedName>
    <definedName name="CDB_ACB">'4_CDB'!$D$33</definedName>
    <definedName name="CDB_ACC">'4_CDB'!$D$34</definedName>
    <definedName name="CDB_ACD">'4_CDB'!$D$35</definedName>
    <definedName name="CDB_ACE">'4_CDB'!$D$36</definedName>
    <definedName name="CDB_ACF">'4_CDB'!$D$37</definedName>
    <definedName name="CDB_ACG">'4_CDB'!$D$38</definedName>
    <definedName name="CDB_ACH">'4_CDB'!$D$39</definedName>
    <definedName name="CDB_ACI">'4_CDB'!$D$40</definedName>
    <definedName name="CDB_ACJ">'4_CDB'!$D$41</definedName>
    <definedName name="CDB_ACK">'4_CDB'!$D$42</definedName>
    <definedName name="CDB_AD">'4_CDB'!$D$43</definedName>
    <definedName name="CDB_ADA">'4_CDB'!$D$44</definedName>
    <definedName name="CDB_ADB">'4_CDB'!$D$45</definedName>
    <definedName name="CDB_ADC">'4_CDB'!$D$46</definedName>
    <definedName name="CDB_ADD">'4_CDB'!$D$47</definedName>
    <definedName name="CDB_ADE">'4_CDB'!$D$48</definedName>
    <definedName name="CDB_ADF">'4_CDB'!$D$49</definedName>
    <definedName name="CDB_ADG">'4_CDB'!$D$50</definedName>
    <definedName name="CDB_ADH">'4_CDB'!$D$51</definedName>
    <definedName name="CDB_ADI">'4_CDB'!$D$52</definedName>
    <definedName name="CDB_ADJ">'4_CDB'!$D$53</definedName>
    <definedName name="CDB_ADK">'4_CDB'!$D$54</definedName>
    <definedName name="CDB_AE">'4_CDB'!$D$55</definedName>
    <definedName name="CDB_AEA">'4_CDB'!$D$56</definedName>
    <definedName name="CDB_AEB">'4_CDB'!$D$57</definedName>
    <definedName name="CDB_AEZ">'4_CDB'!$D$58</definedName>
    <definedName name="CDB_BA">'4_CDB'!$E$7</definedName>
    <definedName name="CDB_BAA">'4_CDB'!$E$8</definedName>
    <definedName name="CDB_BAB">'4_CDB'!$E$9</definedName>
    <definedName name="CDB_BAC">'4_CDB'!$E$10</definedName>
    <definedName name="CDB_BAD">'4_CDB'!$E$11</definedName>
    <definedName name="CDB_BAE">'4_CDB'!$E$12</definedName>
    <definedName name="CDB_BAF">'4_CDB'!$E$13</definedName>
    <definedName name="CDB_BAG">'4_CDB'!$E$14</definedName>
    <definedName name="CDB_BAH">'4_CDB'!$E$15</definedName>
    <definedName name="CDB_BAI">'4_CDB'!$E$16</definedName>
    <definedName name="CDB_BAJ">'4_CDB'!$E$17</definedName>
    <definedName name="CDB_BAK">'4_CDB'!$E$18</definedName>
    <definedName name="CDB_BB">'4_CDB'!$E$19</definedName>
    <definedName name="CDB_BBA">'4_CDB'!$E$20</definedName>
    <definedName name="CDB_BBB">'4_CDB'!$E$21</definedName>
    <definedName name="CDB_BBC">'4_CDB'!$E$22</definedName>
    <definedName name="CDB_BBD">'4_CDB'!$E$23</definedName>
    <definedName name="CDB_BBE">'4_CDB'!$E$24</definedName>
    <definedName name="CDB_BBF">'4_CDB'!$E$25</definedName>
    <definedName name="CDB_BBG">'4_CDB'!$E$26</definedName>
    <definedName name="CDB_BBH">'4_CDB'!$E$27</definedName>
    <definedName name="CDB_BBI">'4_CDB'!$E$28</definedName>
    <definedName name="CDB_BBJ">'4_CDB'!$E$29</definedName>
    <definedName name="CDB_BBK">'4_CDB'!$E$30</definedName>
    <definedName name="CDB_BC">'4_CDB'!$E$31</definedName>
    <definedName name="CDB_BCA">'4_CDB'!$E$32</definedName>
    <definedName name="CDB_BCB">'4_CDB'!$E$33</definedName>
    <definedName name="CDB_BCC">'4_CDB'!$E$34</definedName>
    <definedName name="CDB_BCD">'4_CDB'!$E$35</definedName>
    <definedName name="CDB_BCE">'4_CDB'!$E$36</definedName>
    <definedName name="CDB_BCF">'4_CDB'!$E$37</definedName>
    <definedName name="CDB_BCG">'4_CDB'!$E$38</definedName>
    <definedName name="CDB_BCH">'4_CDB'!$E$39</definedName>
    <definedName name="CDB_BCI">'4_CDB'!$E$40</definedName>
    <definedName name="CDB_BCJ">'4_CDB'!$E$41</definedName>
    <definedName name="CDB_BCK">'4_CDB'!$E$42</definedName>
    <definedName name="CDB_BD">'4_CDB'!$E$43</definedName>
    <definedName name="CDB_BDA">'4_CDB'!$E$44</definedName>
    <definedName name="CDB_BDB">'4_CDB'!$E$45</definedName>
    <definedName name="CDB_BDC">'4_CDB'!$E$46</definedName>
    <definedName name="CDB_BDD">'4_CDB'!$E$47</definedName>
    <definedName name="CDB_BDE">'4_CDB'!$E$48</definedName>
    <definedName name="CDB_BDF">'4_CDB'!$E$49</definedName>
    <definedName name="CDB_BDG">'4_CDB'!$E$50</definedName>
    <definedName name="CDB_BDH">'4_CDB'!$E$51</definedName>
    <definedName name="CDB_BDI">'4_CDB'!$E$52</definedName>
    <definedName name="CDB_BDJ">'4_CDB'!$E$53</definedName>
    <definedName name="CDB_BDK">'4_CDB'!$E$54</definedName>
    <definedName name="CDB_BE">'4_CDB'!$E$55</definedName>
    <definedName name="CDB_BEA">'4_CDB'!$E$56</definedName>
    <definedName name="CDB_BEB">'4_CDB'!$E$57</definedName>
    <definedName name="CDB_BEZ">'4_CDB'!$E$58</definedName>
    <definedName name="CDB_CA">'4_CDB'!$F$7</definedName>
    <definedName name="CDB_CAA">'4_CDB'!$F$8</definedName>
    <definedName name="CDB_CAB">'4_CDB'!$F$9</definedName>
    <definedName name="CDB_CAC">'4_CDB'!$F$10</definedName>
    <definedName name="CDB_CAD">'4_CDB'!$F$11</definedName>
    <definedName name="CDB_CAE">'4_CDB'!$F$12</definedName>
    <definedName name="CDB_CAF">'4_CDB'!$F$13</definedName>
    <definedName name="CDB_CAG">'4_CDB'!$F$14</definedName>
    <definedName name="CDB_CAH">'4_CDB'!$F$15</definedName>
    <definedName name="CDB_CAI">'4_CDB'!$F$16</definedName>
    <definedName name="CDB_CAJ">'4_CDB'!$F$17</definedName>
    <definedName name="CDB_CAK">'4_CDB'!$F$18</definedName>
    <definedName name="CDB_CB">'4_CDB'!$F$19</definedName>
    <definedName name="CDB_CBA">'4_CDB'!$F$20</definedName>
    <definedName name="CDB_CBB">'4_CDB'!$F$21</definedName>
    <definedName name="CDB_CBC">'4_CDB'!$F$22</definedName>
    <definedName name="CDB_CBD">'4_CDB'!$F$23</definedName>
    <definedName name="CDB_CBE">'4_CDB'!$F$24</definedName>
    <definedName name="CDB_CBF">'4_CDB'!$F$25</definedName>
    <definedName name="CDB_CBG">'4_CDB'!$F$26</definedName>
    <definedName name="CDB_CBH">'4_CDB'!$F$27</definedName>
    <definedName name="CDB_CBI">'4_CDB'!$F$28</definedName>
    <definedName name="CDB_CBJ">'4_CDB'!$F$29</definedName>
    <definedName name="CDB_CBK">'4_CDB'!$F$30</definedName>
    <definedName name="CDB_CC">'4_CDB'!$F$31</definedName>
    <definedName name="CDB_CCA">'4_CDB'!$F$32</definedName>
    <definedName name="CDB_CCB">'4_CDB'!$F$33</definedName>
    <definedName name="CDB_CCC">'4_CDB'!$F$34</definedName>
    <definedName name="CDB_CCD">'4_CDB'!$F$35</definedName>
    <definedName name="CDB_CCE">'4_CDB'!$F$36</definedName>
    <definedName name="CDB_CCF">'4_CDB'!$F$37</definedName>
    <definedName name="CDB_CCG">'4_CDB'!$F$38</definedName>
    <definedName name="CDB_CCH">'4_CDB'!$F$39</definedName>
    <definedName name="CDB_CCI">'4_CDB'!$F$40</definedName>
    <definedName name="CDB_CCJ">'4_CDB'!$F$41</definedName>
    <definedName name="CDB_CCK">'4_CDB'!$F$42</definedName>
    <definedName name="CDB_CD">'4_CDB'!$F$43</definedName>
    <definedName name="CDB_CDA">'4_CDB'!$F$44</definedName>
    <definedName name="CDB_CDB">'4_CDB'!$F$45</definedName>
    <definedName name="CDB_CDC">'4_CDB'!$F$46</definedName>
    <definedName name="CDB_CDD">'4_CDB'!$F$47</definedName>
    <definedName name="CDB_CDE">'4_CDB'!$F$48</definedName>
    <definedName name="CDB_CDF">'4_CDB'!$F$49</definedName>
    <definedName name="CDB_CDG">'4_CDB'!$F$50</definedName>
    <definedName name="CDB_CDH">'4_CDB'!$F$51</definedName>
    <definedName name="CDB_CDI">'4_CDB'!$F$52</definedName>
    <definedName name="CDB_CDJ">'4_CDB'!$F$53</definedName>
    <definedName name="CDB_CDK">'4_CDB'!$F$54</definedName>
    <definedName name="CDB_CE">'4_CDB'!$F$55</definedName>
    <definedName name="CDB_CEA">'4_CDB'!$F$56</definedName>
    <definedName name="CDB_CEB">'4_CDB'!$F$57</definedName>
    <definedName name="CDB_CEZ">'4_CDB'!$F$58</definedName>
    <definedName name="CDB_DA">'4_CDB'!$G$7</definedName>
    <definedName name="CDB_DAA">'4_CDB'!$G$8</definedName>
    <definedName name="CDB_DAB">'4_CDB'!$G$9</definedName>
    <definedName name="CDB_DAC">'4_CDB'!$G$10</definedName>
    <definedName name="CDB_DAD">'4_CDB'!$G$11</definedName>
    <definedName name="CDB_DAE">'4_CDB'!$G$12</definedName>
    <definedName name="CDB_DAF">'4_CDB'!$G$13</definedName>
    <definedName name="CDB_DAG">'4_CDB'!$G$14</definedName>
    <definedName name="CDB_DAH">'4_CDB'!$G$15</definedName>
    <definedName name="CDB_DAI">'4_CDB'!$G$16</definedName>
    <definedName name="CDB_DAJ">'4_CDB'!$G$17</definedName>
    <definedName name="CDB_DAK">'4_CDB'!$G$18</definedName>
    <definedName name="CDB_DB">'4_CDB'!$G$19</definedName>
    <definedName name="CDB_DBA">'4_CDB'!$G$20</definedName>
    <definedName name="CDB_DBB">'4_CDB'!$G$21</definedName>
    <definedName name="CDB_DBC">'4_CDB'!$G$22</definedName>
    <definedName name="CDB_DBD">'4_CDB'!$G$23</definedName>
    <definedName name="CDB_DBE">'4_CDB'!$G$24</definedName>
    <definedName name="CDB_DBF">'4_CDB'!$G$25</definedName>
    <definedName name="CDB_DBG">'4_CDB'!$G$26</definedName>
    <definedName name="CDB_DBH">'4_CDB'!$G$27</definedName>
    <definedName name="CDB_DBI">'4_CDB'!$G$28</definedName>
    <definedName name="CDB_DBJ">'4_CDB'!$G$29</definedName>
    <definedName name="CDB_DBK">'4_CDB'!$G$30</definedName>
    <definedName name="CDB_DC">'4_CDB'!$G$31</definedName>
    <definedName name="CDB_DCA">'4_CDB'!$G$32</definedName>
    <definedName name="CDB_DCB">'4_CDB'!$G$33</definedName>
    <definedName name="CDB_DCC">'4_CDB'!$G$34</definedName>
    <definedName name="CDB_DCD">'4_CDB'!$G$35</definedName>
    <definedName name="CDB_DCE">'4_CDB'!$G$36</definedName>
    <definedName name="CDB_DCF">'4_CDB'!$G$37</definedName>
    <definedName name="CDB_DCG">'4_CDB'!$G$38</definedName>
    <definedName name="CDB_DCH">'4_CDB'!$G$39</definedName>
    <definedName name="CDB_DCI">'4_CDB'!$G$40</definedName>
    <definedName name="CDB_DCJ">'4_CDB'!$G$41</definedName>
    <definedName name="CDB_DCK">'4_CDB'!$G$42</definedName>
    <definedName name="CDB_DD">'4_CDB'!$G$43</definedName>
    <definedName name="CDB_DDA">'4_CDB'!$G$44</definedName>
    <definedName name="CDB_DDB">'4_CDB'!$G$45</definedName>
    <definedName name="CDB_DDC">'4_CDB'!$G$46</definedName>
    <definedName name="CDB_DDD">'4_CDB'!$G$47</definedName>
    <definedName name="CDB_DDE">'4_CDB'!$G$48</definedName>
    <definedName name="CDB_DDF">'4_CDB'!$G$49</definedName>
    <definedName name="CDB_DDG">'4_CDB'!$G$50</definedName>
    <definedName name="CDB_DDH">'4_CDB'!$G$51</definedName>
    <definedName name="CDB_DDI">'4_CDB'!$G$52</definedName>
    <definedName name="CDB_DDJ">'4_CDB'!$G$53</definedName>
    <definedName name="CDB_DDK">'4_CDB'!$G$54</definedName>
    <definedName name="CDB_DE">'4_CDB'!$G$55</definedName>
    <definedName name="CDB_DEA">'4_CDB'!$G$56</definedName>
    <definedName name="CDB_DEB">'4_CDB'!$G$57</definedName>
    <definedName name="CDB_DEZ">'4_CDB'!$G$58</definedName>
    <definedName name="MCP_010_4">'6_CP'!$D$8</definedName>
    <definedName name="MCP_010_5">'6_CP'!$E$8</definedName>
    <definedName name="MCP_010_6">'6_CP'!$F$8</definedName>
    <definedName name="MCP_010_7">'6_CP'!$G$8</definedName>
    <definedName name="MCP_020_4">'6_CP'!$D$9</definedName>
    <definedName name="MCP_020_5">'6_CP'!$E$9</definedName>
    <definedName name="MCP_020_6">'6_CP'!$F$9</definedName>
    <definedName name="MCP_020_7">'6_CP'!$G$9</definedName>
    <definedName name="MCP_030_4">'6_CP'!$D$10</definedName>
    <definedName name="MCP_030_5">'6_CP'!$E$10</definedName>
    <definedName name="MCP_030_6">'6_CP'!$F$10</definedName>
    <definedName name="MCP_030_7">'6_CP'!$G$10</definedName>
    <definedName name="MCP_040_4">'6_CP'!$D$11</definedName>
    <definedName name="MCP_040_5">'6_CP'!$E$11</definedName>
    <definedName name="MCP_040_6">'6_CP'!$F$11</definedName>
    <definedName name="MCP_040_7">'6_CP'!$G$11</definedName>
    <definedName name="MCP_050_4">'6_CP'!$D$12</definedName>
    <definedName name="MCP_050_5">'6_CP'!$E$12</definedName>
    <definedName name="MCP_050_6">'6_CP'!$F$12</definedName>
    <definedName name="MCP_050_7">'6_CP'!$G$12</definedName>
    <definedName name="MCP_060_4">'6_CP'!$D$13</definedName>
    <definedName name="MCP_060_5">'6_CP'!$E$13</definedName>
    <definedName name="MCP_060_6">'6_CP'!$F$13</definedName>
    <definedName name="MCP_060_7">'6_CP'!$G$13</definedName>
    <definedName name="MCP_070_4">'6_CP'!$D$15</definedName>
    <definedName name="MCP_070_5">'6_CP'!$E$15</definedName>
    <definedName name="MCP_070_6">'6_CP'!$F$15</definedName>
    <definedName name="MCP_070_7">'6_CP'!$G$15</definedName>
    <definedName name="MCP_080_4">'6_CP'!$D$16</definedName>
    <definedName name="MCP_080_5">'6_CP'!$E$16</definedName>
    <definedName name="MCP_080_6">'6_CP'!$F$16</definedName>
    <definedName name="MCP_080_7">'6_CP'!$G$16</definedName>
    <definedName name="MCP_090_4">'6_CP'!$D$17</definedName>
    <definedName name="MCP_090_5">'6_CP'!$E$17</definedName>
    <definedName name="MCP_090_6">'6_CP'!$F$17</definedName>
    <definedName name="MCP_090_7">'6_CP'!$G$17</definedName>
    <definedName name="MCP_100_4">'6_CP'!$D$18</definedName>
    <definedName name="MCP_100_5">'6_CP'!$E$18</definedName>
    <definedName name="MCP_100_6">'6_CP'!$F$18</definedName>
    <definedName name="MCP_100_7">'6_CP'!$G$18</definedName>
    <definedName name="MCP_110_5">'6_CP'!$E$20</definedName>
    <definedName name="MCP_110_6">'6_CP'!$F$20</definedName>
    <definedName name="MCP_110_7">'6_CP'!$G$20</definedName>
    <definedName name="MCP_120_4">'6_CP'!$D$21</definedName>
    <definedName name="MCP_120_5">'6_CP'!$E$21</definedName>
    <definedName name="MCP_120_6">'6_CP'!$F$21</definedName>
    <definedName name="MCP_120_7">'6_CP'!$G$21</definedName>
    <definedName name="MCP_130_5">'6_CP'!$E$22</definedName>
    <definedName name="MCP_130_6">'6_CP'!$F$22</definedName>
    <definedName name="MCP_130_7">'6_CP'!$G$22</definedName>
    <definedName name="MCP_140_5">'6_CP'!$E$23</definedName>
    <definedName name="MCP_140_6">'6_CP'!$F$23</definedName>
    <definedName name="MCP_140_7">'6_CP'!$G$23</definedName>
    <definedName name="MCP_150_4">'6_CP'!$D$24</definedName>
    <definedName name="MCP_150_5">'6_CP'!$E$24</definedName>
    <definedName name="MCP_150_6">'6_CP'!$F$24</definedName>
    <definedName name="MCP_150_7">'6_CP'!$G$24</definedName>
    <definedName name="MCP_160_4">'6_CP'!$D$25</definedName>
    <definedName name="MCP_160_5">'6_CP'!$E$25</definedName>
    <definedName name="MCP_160_6">'6_CP'!$F$25</definedName>
    <definedName name="MCP_160_7">'6_CP'!$G$25</definedName>
    <definedName name="MCP_170_4">'6_CP'!$D$26</definedName>
    <definedName name="MCP_170_5">'6_CP'!$E$26</definedName>
    <definedName name="MCP_170_6">'6_CP'!$F$26</definedName>
    <definedName name="MCP_170_7">'6_CP'!$G$26</definedName>
    <definedName name="MDG_10">'10_DG'!$B$5</definedName>
    <definedName name="MDG_100">'10_DG'!$D$12</definedName>
    <definedName name="MDG_110">'10_DG'!$D$13</definedName>
    <definedName name="MDG_120">'10_DG'!$D$14</definedName>
    <definedName name="MDG_130">'10_DG'!$D$16</definedName>
    <definedName name="MDG_140">'10_DG'!$D$17</definedName>
    <definedName name="MDG_15">'10_DG'!$B$10</definedName>
    <definedName name="MDG_150">'10_DG'!$D$19</definedName>
    <definedName name="MDG_160">'10_DG'!$D$20</definedName>
    <definedName name="MDG_170">'10_DG'!$D$22</definedName>
    <definedName name="MDG_180">'10_DG'!$D$23</definedName>
    <definedName name="MDG_190">'10_DG'!$D$25</definedName>
    <definedName name="MDG_20">'10_DG'!$B$6</definedName>
    <definedName name="MDG_200">'10_DG'!$D$26</definedName>
    <definedName name="MDG_30">'10_DG'!$B$7</definedName>
    <definedName name="MDG_40">'10_DG'!$D$5</definedName>
    <definedName name="MDG_50">'10_DG'!$D$6</definedName>
    <definedName name="MDG_60">'10_DG'!$D$8</definedName>
    <definedName name="MDG_70">'10_DG'!$D$9</definedName>
    <definedName name="MDG_80">'10_DG'!$D$10</definedName>
    <definedName name="MDG_800">'10_DG'!$D$28</definedName>
    <definedName name="MDG_810">'10_DG'!$D$29</definedName>
    <definedName name="MDG_820">'10_DG'!$D$30</definedName>
    <definedName name="MDG_830">'10_DG'!$D$31</definedName>
    <definedName name="MDG_840">'10_DG'!$D$32</definedName>
    <definedName name="MDG_90">'10_DG'!$D$11</definedName>
    <definedName name="MDG_900">'10_DG'!$D$33</definedName>
    <definedName name="MDG_910">'10_DG'!$D$34</definedName>
    <definedName name="mdu_220_3">'2_SF'!$C$16</definedName>
    <definedName name="MFN_010_3">'7_FN'!$C$10</definedName>
    <definedName name="MFN_010_4">'7_FN'!$D$10</definedName>
    <definedName name="MFN_020_3">'7_FN'!$C$11</definedName>
    <definedName name="MFN_020_4">'7_FN'!$D$11</definedName>
    <definedName name="MFN_030_3">'7_FN'!$C$12</definedName>
    <definedName name="MFN_030_4">'7_FN'!$D$12</definedName>
    <definedName name="MFN_040_3">'7_FN'!$C$13</definedName>
    <definedName name="MFN_040_4">'7_FN'!$D$13</definedName>
    <definedName name="MFN_050_3">'7_FN'!$C$14</definedName>
    <definedName name="MFN_050_4">'7_FN'!$D$14</definedName>
    <definedName name="MFN_060_3">'7_FN'!$C$15</definedName>
    <definedName name="MFN_060_4">'7_FN'!$D$15</definedName>
    <definedName name="MFN_070_3">'7_FN'!$C$16</definedName>
    <definedName name="MFN_070_4">'7_FN'!$D$16</definedName>
    <definedName name="MFN_080_3">'7_FN'!$C$17</definedName>
    <definedName name="MFN_090_3">'7_FN'!$C$19</definedName>
    <definedName name="MFN_090_4">'7_FN'!$D$19</definedName>
    <definedName name="MFN_100_3">'7_FN'!$C$20</definedName>
    <definedName name="MFN_100_4">'7_FN'!$D$20</definedName>
    <definedName name="MFN_110_3">'7_FN'!$C$21</definedName>
    <definedName name="MFN_110_4">'7_FN'!$D$21</definedName>
    <definedName name="MFN_120_3">'7_FN'!$C$22</definedName>
    <definedName name="MFN_120_4">'7_FN'!$D$22</definedName>
    <definedName name="MFN_130_3">'7_FN'!$C$23</definedName>
    <definedName name="MFN_130_4">'7_FN'!$D$23</definedName>
    <definedName name="MFN_140_3">'7_FN'!$C$24</definedName>
    <definedName name="MFN_140_4">'7_FN'!$D$24</definedName>
    <definedName name="MFN_150_3">'7_FN'!$C$26</definedName>
    <definedName name="MFN_150_4">'7_FN'!$D$26</definedName>
    <definedName name="MFN_160_3">'7_FN'!$C$27</definedName>
    <definedName name="MFN_160_4">'7_FN'!$D$27</definedName>
    <definedName name="MFN_170_3">'7_FN'!$C$28</definedName>
    <definedName name="MFN_170_4">'7_FN'!$D$28</definedName>
    <definedName name="MFN_180_3">'7_FN'!$C$29</definedName>
    <definedName name="MFN_180_4">'7_FN'!$D$29</definedName>
    <definedName name="MFN_190_3">'7_FN'!$C$30</definedName>
    <definedName name="MFN_190_4">'7_FN'!$D$30</definedName>
    <definedName name="MFN_200_3">'7_FN'!$C$32</definedName>
    <definedName name="MFN_200_4">'7_FN'!$D$32</definedName>
    <definedName name="MFN_210_3">'7_FN'!$C$33</definedName>
    <definedName name="MFN_210_4">'7_FN'!$D$33</definedName>
    <definedName name="MFN_220_3">'7_FN'!$C$34</definedName>
    <definedName name="MFN_220_4">'7_FN'!$D$34</definedName>
    <definedName name="MFN_230_3">'7_FN'!$C$35</definedName>
    <definedName name="MFN_230_4">'7_FN'!$D$35</definedName>
    <definedName name="MFN_240_3">'7_FN'!$C$36</definedName>
    <definedName name="MFN_240_4">'7_FN'!$D$36</definedName>
    <definedName name="MFN_250_3">'7_FN'!$C$37</definedName>
    <definedName name="MFN_250_4">'7_FN'!$D$37</definedName>
    <definedName name="MFN_260_3">'7_FN'!$C$38</definedName>
    <definedName name="MFN_260_4">'7_FN'!$D$38</definedName>
    <definedName name="MFN_270_3">'7_FN'!$C$39</definedName>
    <definedName name="MFN_270_4">'7_FN'!$D$39</definedName>
    <definedName name="MFN_280_3">'7_FN'!$C$40</definedName>
    <definedName name="MFN_280_4">'7_FN'!$D$40</definedName>
    <definedName name="MFN_290_3">'7_FN'!$C$41</definedName>
    <definedName name="MFN_290_4">'7_FN'!$D$41</definedName>
    <definedName name="MPN_010_1">'8_PN'!$A$9</definedName>
    <definedName name="MPN_010_10">'8_PN'!$J$9</definedName>
    <definedName name="MPN_010_3">'8_PN'!$C$9</definedName>
    <definedName name="MPN_010_4">'8_PN'!$D$9</definedName>
    <definedName name="MPN_010_5">'8_PN'!$E$9</definedName>
    <definedName name="MPN_010_6">'8_PN'!$F$9</definedName>
    <definedName name="MPN_010_7">'8_PN'!$G$9</definedName>
    <definedName name="MPN_010_8">'8_PN'!$H$9</definedName>
    <definedName name="MPN_010_9">'8_PN'!$I$9</definedName>
    <definedName name="MPN_020_1">'8_PN'!$A$10</definedName>
    <definedName name="MPN_020_10">'8_PN'!$J$10</definedName>
    <definedName name="MPN_020_3">'8_PN'!$C$10</definedName>
    <definedName name="MPN_020_4">'8_PN'!$D$10</definedName>
    <definedName name="MPN_020_5">'8_PN'!$E$10</definedName>
    <definedName name="MPN_020_6">'8_PN'!$F$10</definedName>
    <definedName name="MPN_020_7">'8_PN'!$G$10</definedName>
    <definedName name="MPN_020_8">'8_PN'!$H$10</definedName>
    <definedName name="MPN_020_9">'8_PN'!$I$10</definedName>
    <definedName name="MPN_030_1">'8_PN'!$A$11</definedName>
    <definedName name="MPN_030_10">'8_PN'!$J$11</definedName>
    <definedName name="MPN_030_3">'8_PN'!$C$11</definedName>
    <definedName name="MPN_030_4">'8_PN'!$D$11</definedName>
    <definedName name="MPN_030_5">'8_PN'!$E$11</definedName>
    <definedName name="MPN_030_6">'8_PN'!$F$11</definedName>
    <definedName name="MPN_030_7">'8_PN'!$G$11</definedName>
    <definedName name="MPN_030_8">'8_PN'!$H$11</definedName>
    <definedName name="MPN_030_9">'8_PN'!$I$11</definedName>
    <definedName name="MPN_040_1">'8_PN'!$A$12</definedName>
    <definedName name="MPN_040_10">'8_PN'!$J$12</definedName>
    <definedName name="MPN_040_3">'8_PN'!$C$12</definedName>
    <definedName name="MPN_040_4">'8_PN'!$D$12</definedName>
    <definedName name="MPN_040_5">'8_PN'!$E$12</definedName>
    <definedName name="MPN_040_6">'8_PN'!$F$12</definedName>
    <definedName name="MPN_040_7">'8_PN'!$G$12</definedName>
    <definedName name="MPN_040_8">'8_PN'!$H$12</definedName>
    <definedName name="MPN_040_9">'8_PN'!$I$12</definedName>
    <definedName name="MPN_050_1">'8_PN'!$A$13</definedName>
    <definedName name="MPN_050_10">'8_PN'!$J$13</definedName>
    <definedName name="MPN_050_3">'8_PN'!$C$13</definedName>
    <definedName name="MPN_050_4">'8_PN'!$D$13</definedName>
    <definedName name="MPN_050_5">'8_PN'!$E$13</definedName>
    <definedName name="MPN_050_6">'8_PN'!$F$13</definedName>
    <definedName name="MPN_050_7">'8_PN'!$G$13</definedName>
    <definedName name="MPN_050_8">'8_PN'!$H$13</definedName>
    <definedName name="MPN_050_9">'8_PN'!$I$13</definedName>
    <definedName name="MPN_060_3">'8_PN'!$C$14</definedName>
    <definedName name="MPN_060_4">'8_PN'!$D$14</definedName>
    <definedName name="MPN_060_5">'8_PN'!$E$14</definedName>
    <definedName name="MPN_060_6">'8_PN'!$F$14</definedName>
    <definedName name="MPN_070_10">'8_PN'!$J$15</definedName>
    <definedName name="MPN_070_9">'8_PN'!$I$15</definedName>
    <definedName name="MPN_080_10">'8_PN'!$J$16</definedName>
    <definedName name="MPN_080_9">'8_PN'!$I$16</definedName>
    <definedName name="MPN_090_10">'8_PN'!$J$17</definedName>
    <definedName name="MPN_090_9">'8_PN'!$I$17</definedName>
    <definedName name="MT_1">'1_MT'!$B$8</definedName>
    <definedName name="MT_10">'1_MT'!$D$12</definedName>
    <definedName name="MT_11">'1_MT'!$B$13</definedName>
    <definedName name="MT_12">'1_MT'!$D$13</definedName>
    <definedName name="MT_13">'1_MT'!$B$14</definedName>
    <definedName name="MT_14">'1_MT'!$D$17</definedName>
    <definedName name="MT_15">'1_MT'!$B$18</definedName>
    <definedName name="MT_16">'1_MT'!$B$20</definedName>
    <definedName name="MT_17">'1_MT'!$B$23</definedName>
    <definedName name="MT_18">'1_MT'!$B$25</definedName>
    <definedName name="MT_2">'1_MT'!$D$8</definedName>
    <definedName name="MT_3">'1_MT'!$B$9</definedName>
    <definedName name="MT_4">'1_MT'!$D$9</definedName>
    <definedName name="MT_5">'1_MT'!$B$10</definedName>
    <definedName name="MT_6">'1_MT'!$D$10</definedName>
    <definedName name="MT_7">'1_MT'!$B$11</definedName>
    <definedName name="MT_8">'1_MT'!$D$11</definedName>
    <definedName name="MT_9">'1_MT'!$B$12</definedName>
    <definedName name="ODF">'1_MT'!$B$5</definedName>
    <definedName name="ODT">'1_MT'!$D$5</definedName>
    <definedName name="PACKAGE">'1_MT'!$A$1</definedName>
    <definedName name="VC_010_3">'5_VC'!$C$9</definedName>
    <definedName name="VC_010_4">'5_VC'!$D$9</definedName>
    <definedName name="VC_020_3">'5_VC'!$C$10</definedName>
    <definedName name="VC_020_4">'5_VC'!$D$10</definedName>
    <definedName name="VC_030_3">'5_VC'!$C$11</definedName>
    <definedName name="VC_030_4">'5_VC'!$D$11</definedName>
    <definedName name="VC_040_3">'5_VC'!$C$12</definedName>
    <definedName name="VC_040_4">'5_VC'!$D$12</definedName>
    <definedName name="VC_050_3">'5_VC'!$C$13</definedName>
    <definedName name="VC_050_4">'5_VC'!$D$13</definedName>
    <definedName name="VC_060_3">'5_VC'!$C$14</definedName>
    <definedName name="VC_060_4">'5_VC'!$D$14</definedName>
    <definedName name="VC_070_3">'5_VC'!$C$15</definedName>
    <definedName name="VC_070_4">'5_VC'!$D$15</definedName>
    <definedName name="VC_080_3">'5_VC'!$C$16</definedName>
    <definedName name="VC_080_4">'5_VC'!$D$16</definedName>
    <definedName name="VC_090_3">'5_VC'!$C$17</definedName>
    <definedName name="VC_090_4">'5_VC'!$D$17</definedName>
    <definedName name="VC_100_3">'5_VC'!$C$18</definedName>
    <definedName name="VC_100_4">'5_VC'!$D$18</definedName>
    <definedName name="VC_110_3">'5_VC'!$C$19</definedName>
    <definedName name="VC_110_4">'5_VC'!$D$19</definedName>
    <definedName name="VC_120_3">'5_VC'!$C$20</definedName>
    <definedName name="VC_120_4">'5_VC'!$D$20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213" i="15"/>
  <c r="I136"/>
  <c r="I126"/>
  <c r="I57"/>
  <c r="D24" i="9" l="1"/>
  <c r="C18" i="8"/>
  <c r="J13" i="17" l="1"/>
  <c r="J12"/>
  <c r="J11"/>
  <c r="J10"/>
  <c r="J9"/>
  <c r="C16" i="1" l="1"/>
  <c r="G20" i="9"/>
  <c r="B10" i="13" l="1"/>
  <c r="B5"/>
  <c r="A4" i="8" l="1"/>
  <c r="A3" i="1"/>
  <c r="A3" i="9" l="1"/>
  <c r="A3" i="10"/>
  <c r="I408" i="15"/>
  <c r="I399"/>
  <c r="I390" s="1"/>
  <c r="I371" s="1"/>
  <c r="I372"/>
  <c r="I381"/>
  <c r="I362"/>
  <c r="I367"/>
  <c r="I363"/>
  <c r="I354"/>
  <c r="I352"/>
  <c r="I341" s="1"/>
  <c r="I335" s="1"/>
  <c r="I342"/>
  <c r="I344"/>
  <c r="I336"/>
  <c r="I318"/>
  <c r="I317" s="1"/>
  <c r="I327"/>
  <c r="I319"/>
  <c r="I298"/>
  <c r="I308"/>
  <c r="I303"/>
  <c r="I279"/>
  <c r="I278" s="1"/>
  <c r="I289"/>
  <c r="I284"/>
  <c r="I274"/>
  <c r="I272" s="1"/>
  <c r="I268"/>
  <c r="I264"/>
  <c r="I260"/>
  <c r="I256"/>
  <c r="I252"/>
  <c r="I248"/>
  <c r="I246"/>
  <c r="I245" s="1"/>
  <c r="I241"/>
  <c r="I239"/>
  <c r="I212" s="1"/>
  <c r="I211" s="1"/>
  <c r="I235"/>
  <c r="I231"/>
  <c r="I227"/>
  <c r="I223"/>
  <c r="I219"/>
  <c r="I215"/>
  <c r="I205"/>
  <c r="I201"/>
  <c r="I200"/>
  <c r="I192"/>
  <c r="I190"/>
  <c r="I179" s="1"/>
  <c r="I182"/>
  <c r="I180"/>
  <c r="I161"/>
  <c r="I170"/>
  <c r="I162"/>
  <c r="I152"/>
  <c r="I144"/>
  <c r="I143"/>
  <c r="I108"/>
  <c r="I131"/>
  <c r="I114"/>
  <c r="I109" s="1"/>
  <c r="I119"/>
  <c r="I101"/>
  <c r="I92"/>
  <c r="I75" s="1"/>
  <c r="I85"/>
  <c r="I76"/>
  <c r="I38"/>
  <c r="I66"/>
  <c r="I39"/>
  <c r="I48"/>
  <c r="I16"/>
  <c r="I15" s="1"/>
  <c r="I11" s="1"/>
  <c r="I27"/>
  <c r="I33"/>
  <c r="I28"/>
  <c r="I22"/>
  <c r="I17"/>
  <c r="I12"/>
  <c r="I8"/>
  <c r="I178" l="1"/>
  <c r="I160" s="1"/>
  <c r="I209" s="1"/>
  <c r="I416" s="1"/>
  <c r="I415"/>
  <c r="F14" i="17" l="1"/>
  <c r="D37" i="10"/>
  <c r="C37"/>
  <c r="D29"/>
  <c r="C29"/>
  <c r="D24"/>
  <c r="C24"/>
  <c r="D17"/>
  <c r="D30" s="1"/>
  <c r="C17"/>
  <c r="C30" s="1"/>
  <c r="C38" s="1"/>
  <c r="C41" s="1"/>
  <c r="G23" i="9"/>
  <c r="G22"/>
  <c r="F24"/>
  <c r="E24"/>
  <c r="E18"/>
  <c r="F18"/>
  <c r="D18"/>
  <c r="G15"/>
  <c r="G16"/>
  <c r="G17"/>
  <c r="G21"/>
  <c r="G25"/>
  <c r="G8"/>
  <c r="G9"/>
  <c r="G10"/>
  <c r="G11"/>
  <c r="G12"/>
  <c r="E13"/>
  <c r="F13"/>
  <c r="D13"/>
  <c r="D38" i="10" l="1"/>
  <c r="D41" s="1"/>
  <c r="D26" i="9"/>
  <c r="G24"/>
  <c r="F26"/>
  <c r="E26"/>
  <c r="G18"/>
  <c r="G13"/>
  <c r="E14" i="17"/>
  <c r="D14"/>
  <c r="C13"/>
  <c r="I13" s="1"/>
  <c r="C12"/>
  <c r="I12" s="1"/>
  <c r="C11"/>
  <c r="I11" s="1"/>
  <c r="C10"/>
  <c r="I10" s="1"/>
  <c r="C9"/>
  <c r="I9" s="1"/>
  <c r="D12" i="8"/>
  <c r="D16" s="1"/>
  <c r="D18" s="1"/>
  <c r="D20" s="1"/>
  <c r="C12"/>
  <c r="C16" s="1"/>
  <c r="C20" s="1"/>
  <c r="D28" i="13"/>
  <c r="G26" i="9" l="1"/>
  <c r="J15" i="17"/>
  <c r="J17" s="1"/>
  <c r="I15"/>
  <c r="I17" s="1"/>
  <c r="C14"/>
  <c r="E55" i="7" l="1"/>
  <c r="F55"/>
  <c r="G55"/>
  <c r="D55"/>
  <c r="G43"/>
  <c r="F43"/>
  <c r="E43"/>
  <c r="D43"/>
  <c r="G31"/>
  <c r="F31"/>
  <c r="E31"/>
  <c r="D31"/>
  <c r="G19"/>
  <c r="F19"/>
  <c r="E19"/>
  <c r="D19"/>
  <c r="E7"/>
  <c r="F7"/>
  <c r="G7"/>
  <c r="D7"/>
  <c r="A3" i="15"/>
  <c r="D22" i="1"/>
  <c r="D31"/>
  <c r="C22"/>
  <c r="C31"/>
  <c r="D16"/>
  <c r="C32" l="1"/>
  <c r="D32"/>
  <c r="A3" i="7"/>
</calcChain>
</file>

<file path=xl/comments1.xml><?xml version="1.0" encoding="utf-8"?>
<comments xmlns="http://schemas.openxmlformats.org/spreadsheetml/2006/main">
  <authors>
    <author>Dorin Marcoci</author>
  </authors>
  <commentList>
    <comment ref="B5" authorId="0">
      <text>
        <r>
          <rPr>
            <sz val="9"/>
            <color indexed="81"/>
            <rFont val="Tahoma"/>
            <family val="2"/>
            <charset val="204"/>
          </rPr>
          <t>În format zz.ll.aaaa
Exemplu: 01.12.2010</t>
        </r>
      </text>
    </comment>
    <comment ref="D5" authorId="0">
      <text>
        <r>
          <rPr>
            <sz val="9"/>
            <color indexed="81"/>
            <rFont val="Tahoma"/>
            <family val="2"/>
            <charset val="204"/>
          </rPr>
          <t>În format zz.ll.aaaa
Exemplu: 01.12.2010</t>
        </r>
      </text>
    </comment>
  </commentList>
</comments>
</file>

<file path=xl/comments2.xml><?xml version="1.0" encoding="utf-8"?>
<comments xmlns="http://schemas.openxmlformats.org/spreadsheetml/2006/main">
  <authors>
    <author>Dorin Marcoci</author>
  </authors>
  <commentList>
    <comment ref="C16" authorId="0">
      <text>
        <r>
          <rPr>
            <sz val="9"/>
            <color indexed="81"/>
            <rFont val="Tahoma"/>
            <family val="2"/>
            <charset val="204"/>
          </rPr>
          <t>Egal cu TOTAL PASIVE rd.220 col.3</t>
        </r>
      </text>
    </comment>
    <comment ref="D16" authorId="0">
      <text>
        <r>
          <rPr>
            <sz val="9"/>
            <color indexed="81"/>
            <rFont val="Tahoma"/>
            <family val="2"/>
            <charset val="204"/>
          </rPr>
          <t>Egal cu TOTAL PASIVE rd.220 col.4</t>
        </r>
      </text>
    </comment>
  </commentList>
</comments>
</file>

<file path=xl/comments3.xml><?xml version="1.0" encoding="utf-8"?>
<comments xmlns="http://schemas.openxmlformats.org/spreadsheetml/2006/main">
  <authors>
    <author>Dorin Marcoci</author>
  </authors>
  <commentList>
    <comment ref="I209" authorId="0">
      <text>
        <r>
          <rPr>
            <sz val="9"/>
            <color indexed="81"/>
            <rFont val="Tahoma"/>
            <family val="2"/>
            <charset val="204"/>
          </rPr>
          <t>Egal cu  suma (rd.090 col.4din SF + (rd.060 col.4 din SF)*(-1) +  Deprecierea acumulacă din CAD (cod rind 2.3.2.2.0.0.0.))</t>
        </r>
      </text>
    </comment>
    <comment ref="I416" authorId="0">
      <text>
        <r>
          <rPr>
            <sz val="9"/>
            <color indexed="81"/>
            <rFont val="Tahoma"/>
            <family val="2"/>
            <charset val="204"/>
          </rPr>
          <t>Diferența dintre TOTAL ACTIVE ȘI TOTAL DATORII trebuie să fie egală cu „0”</t>
        </r>
      </text>
    </comment>
  </commentList>
</comments>
</file>

<file path=xl/comments4.xml><?xml version="1.0" encoding="utf-8"?>
<comments xmlns="http://schemas.openxmlformats.org/spreadsheetml/2006/main">
  <authors>
    <author>Dorin Marcoci</author>
  </authors>
  <commentList>
    <comment ref="D20" authorId="0">
      <text>
        <r>
          <rPr>
            <sz val="9"/>
            <color indexed="81"/>
            <rFont val="Tahoma"/>
            <family val="2"/>
            <charset val="204"/>
          </rPr>
          <t>Egal cu  rd.180 col.4 din SF</t>
        </r>
      </text>
    </comment>
  </commentList>
</comments>
</file>

<file path=xl/comments5.xml><?xml version="1.0" encoding="utf-8"?>
<comments xmlns="http://schemas.openxmlformats.org/spreadsheetml/2006/main">
  <authors>
    <author>Dorin Marcoci</author>
  </authors>
  <commentList>
    <comment ref="D13" authorId="0">
      <text>
        <r>
          <rPr>
            <sz val="9"/>
            <color indexed="81"/>
            <rFont val="Tahoma"/>
            <family val="2"/>
            <charset val="204"/>
          </rPr>
          <t>Egal cu rd.140 col.3 din SF</t>
        </r>
      </text>
    </comment>
    <comment ref="G13" authorId="0">
      <text>
        <r>
          <rPr>
            <sz val="9"/>
            <color indexed="81"/>
            <rFont val="Tahoma"/>
            <family val="2"/>
            <charset val="204"/>
          </rPr>
          <t>Egal cu rd.140 col.4 din SF</t>
        </r>
      </text>
    </comment>
    <comment ref="D18" authorId="0">
      <text>
        <r>
          <rPr>
            <sz val="9"/>
            <color indexed="81"/>
            <rFont val="Tahoma"/>
            <family val="2"/>
            <charset val="204"/>
          </rPr>
          <t>Egal cu rd.150 col.3 din SF</t>
        </r>
      </text>
    </comment>
    <comment ref="G18" authorId="0">
      <text>
        <r>
          <rPr>
            <sz val="9"/>
            <color indexed="81"/>
            <rFont val="Tahoma"/>
            <family val="2"/>
            <charset val="204"/>
          </rPr>
          <t>Egal cu rd.150 col.4 din SF</t>
        </r>
      </text>
    </comment>
    <comment ref="G20" authorId="0">
      <text>
        <r>
          <rPr>
            <sz val="9"/>
            <color indexed="81"/>
            <rFont val="Tahoma"/>
            <family val="2"/>
            <charset val="204"/>
          </rPr>
          <t>Egal cu rd.160 col.4 din SF</t>
        </r>
      </text>
    </comment>
    <comment ref="D21" authorId="0">
      <text>
        <r>
          <rPr>
            <sz val="9"/>
            <color indexed="81"/>
            <rFont val="Tahoma"/>
            <family val="2"/>
            <charset val="204"/>
          </rPr>
          <t>Egal cu rd.170 col.3 din SF</t>
        </r>
      </text>
    </comment>
    <comment ref="G21" authorId="0">
      <text>
        <r>
          <rPr>
            <sz val="9"/>
            <color indexed="81"/>
            <rFont val="Tahoma"/>
            <family val="2"/>
            <charset val="204"/>
          </rPr>
          <t>Egal cu rd.170 col.4 din SF</t>
        </r>
      </text>
    </comment>
    <comment ref="D25" authorId="0">
      <text>
        <r>
          <rPr>
            <sz val="9"/>
            <color indexed="81"/>
            <rFont val="Tahoma"/>
            <family val="2"/>
            <charset val="204"/>
          </rPr>
          <t>Egal cu rd.200 col.3 din SF</t>
        </r>
      </text>
    </comment>
    <comment ref="G25" authorId="0">
      <text>
        <r>
          <rPr>
            <sz val="9"/>
            <color indexed="81"/>
            <rFont val="Tahoma"/>
            <family val="2"/>
            <charset val="204"/>
          </rPr>
          <t>Egal cu rd.200 col.4 din SF</t>
        </r>
      </text>
    </comment>
    <comment ref="D26" authorId="0">
      <text>
        <r>
          <rPr>
            <sz val="9"/>
            <color indexed="81"/>
            <rFont val="Tahoma"/>
            <family val="2"/>
            <charset val="204"/>
          </rPr>
          <t>Egal cu rd.210 col.3 din SF</t>
        </r>
      </text>
    </comment>
    <comment ref="G26" authorId="0">
      <text>
        <r>
          <rPr>
            <sz val="9"/>
            <color indexed="81"/>
            <rFont val="Tahoma"/>
            <family val="2"/>
            <charset val="204"/>
          </rPr>
          <t>Egal cu rd.210 col.4 din SF</t>
        </r>
      </text>
    </comment>
  </commentList>
</comments>
</file>

<file path=xl/comments6.xml><?xml version="1.0" encoding="utf-8"?>
<comments xmlns="http://schemas.openxmlformats.org/spreadsheetml/2006/main">
  <authors>
    <author>Dorin Marcoci</author>
  </authors>
  <commentList>
    <comment ref="D40" authorId="0">
      <text>
        <r>
          <rPr>
            <sz val="9"/>
            <color indexed="81"/>
            <rFont val="Tahoma"/>
            <family val="2"/>
            <charset val="204"/>
          </rPr>
          <t>Egal cu suma (rd.010 col.3 + rd.020 col.3) din SF</t>
        </r>
      </text>
    </comment>
    <comment ref="D41" authorId="0">
      <text>
        <r>
          <rPr>
            <sz val="9"/>
            <color indexed="81"/>
            <rFont val="Tahoma"/>
            <family val="2"/>
            <charset val="204"/>
          </rPr>
          <t>Egal cu suma (rd.010 col.4 + rd.020 col.4) din SF</t>
        </r>
      </text>
    </comment>
  </commentList>
</comments>
</file>

<file path=xl/comments7.xml><?xml version="1.0" encoding="utf-8"?>
<comments xmlns="http://schemas.openxmlformats.org/spreadsheetml/2006/main">
  <authors>
    <author>Dorin Marcoci</author>
  </authors>
  <commentList>
    <comment ref="C14" authorId="0">
      <text>
        <r>
          <rPr>
            <sz val="9"/>
            <color indexed="81"/>
            <rFont val="Tahoma"/>
            <family val="2"/>
            <charset val="204"/>
          </rPr>
          <t>Egal cu rd.040 col.4 din SF</t>
        </r>
      </text>
    </comment>
  </commentList>
</comments>
</file>

<file path=xl/sharedStrings.xml><?xml version="1.0" encoding="utf-8"?>
<sst xmlns="http://schemas.openxmlformats.org/spreadsheetml/2006/main" count="862" uniqueCount="384">
  <si>
    <t>Activ</t>
  </si>
  <si>
    <t>Sold la</t>
  </si>
  <si>
    <t>începutul perioadei de gestiune</t>
  </si>
  <si>
    <t>sfîrşitul perioadei de gestiune</t>
  </si>
  <si>
    <t>Numerar în casierie şi la conturi curente</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</si>
  <si>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</si>
  <si>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</si>
  <si>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</si>
  <si>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</si>
  <si>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</si>
  <si>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</si>
  <si>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</si>
  <si>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</si>
  <si>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</si>
  <si>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(rd.010+rd.020+rd.030+rd.040+rd.050+rd.060+rd.070+rd.080)</t>
  </si>
  <si>
    <t>090</t>
  </si>
  <si>
    <t>Pasiv</t>
  </si>
  <si>
    <t>DATORII</t>
  </si>
  <si>
    <t>100</t>
  </si>
  <si>
    <t>Credite bancare şi împrumuturi primite</t>
  </si>
  <si>
    <t>110</t>
  </si>
  <si>
    <t>Datorii privind dobînzile</t>
  </si>
  <si>
    <t>120</t>
  </si>
  <si>
    <t>Alte datorii</t>
  </si>
  <si>
    <t>130</t>
  </si>
  <si>
    <t>140</t>
  </si>
  <si>
    <t>CAPITAL PROPRIU</t>
  </si>
  <si>
    <t>Capital social şi suplimentar</t>
  </si>
  <si>
    <t>150</t>
  </si>
  <si>
    <t>160</t>
  </si>
  <si>
    <t>Rezerve</t>
  </si>
  <si>
    <t>170</t>
  </si>
  <si>
    <t>Corecţii ale rezultatelor anilor precedenţi</t>
  </si>
  <si>
    <t>180</t>
  </si>
  <si>
    <t>x</t>
  </si>
  <si>
    <t>Profit nerepartizat (pierdere neacoperită) al anilor precedenţi</t>
  </si>
  <si>
    <t>190</t>
  </si>
  <si>
    <t>Profit net (pierdere netă) al anului de gestiune</t>
  </si>
  <si>
    <t>200</t>
  </si>
  <si>
    <t>Profit utilizat al perioadei de gestiune</t>
  </si>
  <si>
    <t>210</t>
  </si>
  <si>
    <t>Alte elemente de capital propriu</t>
  </si>
  <si>
    <t>220</t>
  </si>
  <si>
    <t>Total capital propriu (rd.140+rd.150+rd.160+rd.170+rd.180+rd.190+rd.200)</t>
  </si>
  <si>
    <t>TOTAL PASIVE (rd.130+rd.210)</t>
  </si>
  <si>
    <t>Anexa nr. 2</t>
  </si>
  <si>
    <t>Total datorii (rd.100+rd.110+rd.120)</t>
  </si>
  <si>
    <t>Capitol</t>
  </si>
  <si>
    <t>Compartiment</t>
  </si>
  <si>
    <t>Subcompartiment</t>
  </si>
  <si>
    <t>Articol</t>
  </si>
  <si>
    <t>Subarticol</t>
  </si>
  <si>
    <t>Nr. de ordine</t>
  </si>
  <si>
    <t>Denumirea indicatorilor</t>
  </si>
  <si>
    <t>Suma</t>
  </si>
  <si>
    <t>A</t>
  </si>
  <si>
    <t>B</t>
  </si>
  <si>
    <t>C</t>
  </si>
  <si>
    <t>D</t>
  </si>
  <si>
    <t>E</t>
  </si>
  <si>
    <t>F</t>
  </si>
  <si>
    <t>G</t>
  </si>
  <si>
    <t>H</t>
  </si>
  <si>
    <t>ACTIVE</t>
  </si>
  <si>
    <t>X</t>
  </si>
  <si>
    <t>Alte active nefinanciare</t>
  </si>
  <si>
    <t>NUMERAR</t>
  </si>
  <si>
    <t>în Valută Străină (VS)</t>
  </si>
  <si>
    <t>DEPOZITE</t>
  </si>
  <si>
    <t>Depozite transferabile</t>
  </si>
  <si>
    <t>Alte depozite</t>
  </si>
  <si>
    <t>ÎMPRUMUTURI ACORDATE</t>
  </si>
  <si>
    <t>Altor sectoare rezidente</t>
  </si>
  <si>
    <t>Organele administrației publice centrale</t>
  </si>
  <si>
    <t>Organele administrației publice locale</t>
  </si>
  <si>
    <t>Societăţi nefinanciare</t>
  </si>
  <si>
    <t>DERIVATE FINANCIARE</t>
  </si>
  <si>
    <t>Alte sectoare rezidente</t>
  </si>
  <si>
    <t>ALTE ACTIVE</t>
  </si>
  <si>
    <t>CREDIT COMERCIAL ŞI PLĂŢI ÎN AVANS</t>
  </si>
  <si>
    <t xml:space="preserve">ALTE SUME CĂTRE PRIMIRE </t>
  </si>
  <si>
    <t>TOTAL ACTIVE</t>
  </si>
  <si>
    <t>Termen Scurt</t>
  </si>
  <si>
    <t>Împrumuturi acordate de Societăţi nefinanciare</t>
  </si>
  <si>
    <t>Împrumuturi acordate de Alte sectoare rezidente</t>
  </si>
  <si>
    <t>Termen Mediu şi Lung</t>
  </si>
  <si>
    <t>ALTE DATORII</t>
  </si>
  <si>
    <t>ALTE DATORII, ALTELE</t>
  </si>
  <si>
    <t>Provizioane pentru pierderi</t>
  </si>
  <si>
    <t>Provizioane pentru alte pierderi</t>
  </si>
  <si>
    <t>Deprecierea acumulată</t>
  </si>
  <si>
    <t>Fonduri vărsate de Proprietari MN</t>
  </si>
  <si>
    <t>Fonduri vărsate de Proprietari VS</t>
  </si>
  <si>
    <t>Profit net (pierdere) al perioadei de gestiune</t>
  </si>
  <si>
    <t>Reevaluarea</t>
  </si>
  <si>
    <t>INFORMAŢIE SUPLIMENTARĂ</t>
  </si>
  <si>
    <t>Grupa</t>
  </si>
  <si>
    <t>I</t>
  </si>
  <si>
    <t>Director executiv</t>
  </si>
  <si>
    <t>Contabil-şef</t>
  </si>
  <si>
    <t>010</t>
  </si>
  <si>
    <t>020</t>
  </si>
  <si>
    <t>Coduri</t>
  </si>
  <si>
    <t>Unitatea (organizația de microfinanțare)</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</si>
  <si>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</si>
  <si>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</si>
  <si>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</si>
  <si>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</si>
  <si>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</si>
  <si>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</si>
  <si>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</si>
  <si>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</si>
  <si>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</si>
  <si>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</si>
  <si>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</si>
  <si>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</si>
  <si>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</si>
  <si>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</si>
  <si>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</si>
  <si>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</si>
  <si>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</si>
  <si>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</si>
  <si>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Indicatori</t>
  </si>
  <si>
    <t>Cod rînd</t>
  </si>
  <si>
    <t>Denumirea băncii rezidente</t>
  </si>
  <si>
    <t>Valoarea</t>
  </si>
  <si>
    <t>Monedă națională</t>
  </si>
  <si>
    <t>Euro</t>
  </si>
  <si>
    <t>USD</t>
  </si>
  <si>
    <t>Altă valută</t>
  </si>
  <si>
    <t>Împrumuturi acordate băncilor comerciale rezidente</t>
  </si>
  <si>
    <t>Credite bancare primite de la băncile comerciale rezidente</t>
  </si>
  <si>
    <t>FOAIA DE TITLU</t>
  </si>
  <si>
    <t>Versiunea</t>
  </si>
  <si>
    <t>Timestamp</t>
  </si>
  <si>
    <t>RAPORTUL PRIVIND SITUAȚIA FINANCIARĂ</t>
  </si>
  <si>
    <t>RAPORTUL PRIVIND CLASIFICAREA ACTIVELOR, DATORIILOR ȘI CAPITALULUI PROPRIU PE SECTOARE INSTITUȚIONALE, PE REZIDENȚI / NEREZIDENȚI ȘI ÎN MONEDĂ NAȚIONALĂ / VALUTĂ STRĂINĂ</t>
  </si>
  <si>
    <t>RAPORTUL PRIVIND CREANȚELE ȘI DATORIILE ÎNREGISTRATE CU BĂNCILE COMERCIALE REZIDENTE</t>
  </si>
  <si>
    <t>CMTBMD2X</t>
  </si>
  <si>
    <t>011</t>
  </si>
  <si>
    <t>„COMERŢBANK” S.A.</t>
  </si>
  <si>
    <t>VICBMD2X</t>
  </si>
  <si>
    <t>012</t>
  </si>
  <si>
    <t>„VICTORIABANK” S.A.</t>
  </si>
  <si>
    <t>AGRNMD2X</t>
  </si>
  <si>
    <t>013</t>
  </si>
  <si>
    <t>„MOLDOVA - AGROINDBANK” S.A.</t>
  </si>
  <si>
    <t>MOLDMD2X</t>
  </si>
  <si>
    <t>014</t>
  </si>
  <si>
    <t>„Moldindconbank” S.A.</t>
  </si>
  <si>
    <t>ECBMMD2X</t>
  </si>
  <si>
    <t>015</t>
  </si>
  <si>
    <t>„EuroCreditBank” S.A.</t>
  </si>
  <si>
    <t>FTMDMD2X</t>
  </si>
  <si>
    <t>016</t>
  </si>
  <si>
    <t>„Banca de Finanţe şi Comerţ” S.A.</t>
  </si>
  <si>
    <t>ENEGMD22</t>
  </si>
  <si>
    <t>017</t>
  </si>
  <si>
    <t>„ENERGBANK” S.A.</t>
  </si>
  <si>
    <t>PRCBMD22</t>
  </si>
  <si>
    <t>018</t>
  </si>
  <si>
    <t>„ProCredit Bank” S.A.</t>
  </si>
  <si>
    <t>RNCBMD2X</t>
  </si>
  <si>
    <t>019</t>
  </si>
  <si>
    <t>„Banca Comercială Română Chişinău„ S.A.</t>
  </si>
  <si>
    <t>EXMMMD22</t>
  </si>
  <si>
    <t>„EXIMBANK - Gruppo Veneto Banca” S.A.</t>
  </si>
  <si>
    <t>MOBBMD22</t>
  </si>
  <si>
    <t>021</t>
  </si>
  <si>
    <t>„MOBIASBANCĂ - GSG” S.A.</t>
  </si>
  <si>
    <t>Împrumuturi primite de la alte entități</t>
  </si>
  <si>
    <t>Directoratul Liniei de Credit</t>
  </si>
  <si>
    <t>DLC</t>
  </si>
  <si>
    <t>IFAD</t>
  </si>
  <si>
    <t>Alte entități</t>
  </si>
  <si>
    <t>Alte</t>
  </si>
  <si>
    <t>Fondul Internaţional pentru Dezvoltare Agricolă</t>
  </si>
  <si>
    <t xml:space="preserve">Anexa nr.5 </t>
  </si>
  <si>
    <t>Perioada de gestiune</t>
  </si>
  <si>
    <t>precedentă</t>
  </si>
  <si>
    <t>curentă</t>
  </si>
  <si>
    <t>Venituri din dobânzi</t>
  </si>
  <si>
    <t>Cheltuieli privind dobânzile</t>
  </si>
  <si>
    <t>Rezultatul net din constituirea şi decontarea provizioanelor</t>
  </si>
  <si>
    <t>Profit brut (pierdere brută), (rd.010-rd.020+rd.030)</t>
  </si>
  <si>
    <t>Alte venituri din activitatea operaţională</t>
  </si>
  <si>
    <t>Cheltuieli administrative</t>
  </si>
  <si>
    <t>Alte cheltuieli din activitatea operaţională</t>
  </si>
  <si>
    <t>Rezultatul din activitatea operaţională: profit (pierdere), (rd.040 + rd.050 - rd.060 - rd.070)</t>
  </si>
  <si>
    <t>Rezultatul din alte activităţi: profit (pierdere)</t>
  </si>
  <si>
    <t>Profit (pierdere) până la impozitare, (rd.080 + rd.090)</t>
  </si>
  <si>
    <t>Cheltuieli privind impozitul pe venit</t>
  </si>
  <si>
    <t>Profit net (pierdere netă) al perioadei de gestiune, (rd.100 - rd.110)</t>
  </si>
  <si>
    <t xml:space="preserve">Anexa nr. 6 </t>
  </si>
  <si>
    <t>Nr. d/o</t>
  </si>
  <si>
    <t>Majorări</t>
  </si>
  <si>
    <t>Diminuări</t>
  </si>
  <si>
    <t>1.</t>
  </si>
  <si>
    <t>Capital social și suplimentar</t>
  </si>
  <si>
    <t xml:space="preserve">Capital social </t>
  </si>
  <si>
    <t>Capital suplimentar</t>
  </si>
  <si>
    <t>Capital nevărsat</t>
  </si>
  <si>
    <t>Capital neînregistrat</t>
  </si>
  <si>
    <t>Capital retras</t>
  </si>
  <si>
    <t>Total capital social și suplimentar (rd.010+rd.020+rd.030+rd.040+rd.050)</t>
  </si>
  <si>
    <t>2.</t>
  </si>
  <si>
    <t xml:space="preserve">Rezerve </t>
  </si>
  <si>
    <t>Capital de rezervă</t>
  </si>
  <si>
    <t>Rezerve statutare</t>
  </si>
  <si>
    <t>Alte rezerve</t>
  </si>
  <si>
    <t>Total rezerve (rd.070+rd.080+rd.090)</t>
  </si>
  <si>
    <t>Profit nerepartizat (pierdere neacoperită)</t>
  </si>
  <si>
    <t>Profit nerepartizat (pierdere neacoperită) al/a anilor precedenţi</t>
  </si>
  <si>
    <t>Profit net (pierdere netă) al/a perioadei de gestiune</t>
  </si>
  <si>
    <t>Total rezerve şi profit nerepartizat (pierdere neacoperită)(rd.110+rd.120+rd.130+rd.140)</t>
  </si>
  <si>
    <t>3.</t>
  </si>
  <si>
    <t>4.</t>
  </si>
  <si>
    <t>Total capital propriu (rd.060+rd.100+rd. 150+rd.160)</t>
  </si>
  <si>
    <t>030</t>
  </si>
  <si>
    <t>040</t>
  </si>
  <si>
    <t>050</t>
  </si>
  <si>
    <t>060</t>
  </si>
  <si>
    <t>5.</t>
  </si>
  <si>
    <t>Sold la începutul perioadei de gestiune</t>
  </si>
  <si>
    <t>Sold la sfârșitul perioadei de gestiune</t>
  </si>
  <si>
    <t xml:space="preserve">Anexa nr. 7 </t>
  </si>
  <si>
    <t xml:space="preserve"> precedentă </t>
  </si>
  <si>
    <t xml:space="preserve">curentă </t>
  </si>
  <si>
    <t>1. Fluxuri de numerar din activitatea operaţională</t>
  </si>
  <si>
    <t>1.1 Flux de numerar – generator al  principalei surse de venituri:</t>
  </si>
  <si>
    <t>Dobânzi încasate</t>
  </si>
  <si>
    <t>Dobânzi plătite</t>
  </si>
  <si>
    <t>Încasări din recuperarea împrumuturilor și creanţelor decontate anterior</t>
  </si>
  <si>
    <t>Plăţi către angajaţi şi organe de asigurare socială şi medicală</t>
  </si>
  <si>
    <t>Plata impozitului pe venit</t>
  </si>
  <si>
    <t>Alte încasări</t>
  </si>
  <si>
    <t>Alte plăţi</t>
  </si>
  <si>
    <t>1.2 Majorarea (diminuarea) activelor</t>
  </si>
  <si>
    <t>Încasări din rambursarea împrumuturilor acordate</t>
  </si>
  <si>
    <t>Încasări din rambursarea depozitelor bancare</t>
  </si>
  <si>
    <t>Plăţi privind acordarea împrumuturilor</t>
  </si>
  <si>
    <t>Plăţi în depozitele bancare</t>
  </si>
  <si>
    <t>Încasări (plăţi) aferente altor active circulante</t>
  </si>
  <si>
    <t>Total majorarea (diminuarea) activelor (rd.090+rd.100-rd.110-rd.120+rd.130)</t>
  </si>
  <si>
    <t>1.3 Majorarea (diminuarea) obligaţiilor</t>
  </si>
  <si>
    <t>Încasări sub formă de credite și împrumuturi primite</t>
  </si>
  <si>
    <t>Plăți privind rambursarea creditelor și împrumuturilor primite</t>
  </si>
  <si>
    <t>Încasări (plăţi) aferente altor obligaţii</t>
  </si>
  <si>
    <t>2. Fluxuri de numerar din activitatea de investiţii și financiară</t>
  </si>
  <si>
    <t>Încasări din vînzarea valorilor mobiliare</t>
  </si>
  <si>
    <t>Dividende incasate</t>
  </si>
  <si>
    <t>Plăţi privind procurarea valorilor mobiliare</t>
  </si>
  <si>
    <t>Încasări (plăţi) aferente operațiunilor de capital</t>
  </si>
  <si>
    <t>Alte încasări (plăţi) din activitatea de investiții și financiară</t>
  </si>
  <si>
    <t>Diferenţe de curs valutar favorabile (nefavorabile) și de sumă</t>
  </si>
  <si>
    <t>Sold de numerar la începutul perioadei de gestiune</t>
  </si>
  <si>
    <t>Categoria împrumutului/dobânzii</t>
  </si>
  <si>
    <t>Cota  defalcărilor pentru constituirea provizionului, (%)</t>
  </si>
  <si>
    <t>Suma provizionului</t>
  </si>
  <si>
    <t>inclusiv:</t>
  </si>
  <si>
    <t>Împrumut</t>
  </si>
  <si>
    <t>garantate</t>
  </si>
  <si>
    <t>negarantate</t>
  </si>
  <si>
    <t>9=3*7</t>
  </si>
  <si>
    <t>10=6*8</t>
  </si>
  <si>
    <t>Total</t>
  </si>
  <si>
    <t>Total suma provizionului calculat</t>
  </si>
  <si>
    <t>Suma efectiv constituită a provizionului</t>
  </si>
  <si>
    <t>Surplus (deficit) al provizioanelor</t>
  </si>
  <si>
    <t>7.</t>
  </si>
  <si>
    <t>Numărul beneficiarilor de împrumut, total</t>
  </si>
  <si>
    <t>Suma  maximală a împrumutului acordat unui beneficiar:</t>
  </si>
  <si>
    <t>Valoarea activelor înregistrate în calitate de gaj:</t>
  </si>
  <si>
    <t>Valoarea activelor primite în calitate de gaj:</t>
  </si>
  <si>
    <t>IMOBILIZĂRI CORPORALE ŞI NECORPORALE</t>
  </si>
  <si>
    <t>Imobilizări necorporale şi corporale</t>
  </si>
  <si>
    <t>NUMERAR ŞI DEPOZITE</t>
  </si>
  <si>
    <t>în Monedă Naţională (MN)</t>
  </si>
  <si>
    <t>Bănci și alte instituții financiare</t>
  </si>
  <si>
    <t>Dobânda calculată</t>
  </si>
  <si>
    <t>Nerezidenţi</t>
  </si>
  <si>
    <t xml:space="preserve">Mediul financiar nebancar </t>
  </si>
  <si>
    <t>Societăți nefinanciare</t>
  </si>
  <si>
    <t>Societăți comerciale nefinanciare cu capital majoritar public</t>
  </si>
  <si>
    <t>Societăți comerciale nefinanciare cu capital majoritar privat</t>
  </si>
  <si>
    <t>Nerezidenţilor</t>
  </si>
  <si>
    <t>inclusiv atașate la VS</t>
  </si>
  <si>
    <t>VALORI MOBILIARE ALTELE DECÂT ACȚIUNI</t>
  </si>
  <si>
    <t>Organele administraţiei publice centrale</t>
  </si>
  <si>
    <t>Organele administraţiei publice locale</t>
  </si>
  <si>
    <t>ACȚIUNI, COTE DE PARTICIPAŢIE ŞI ALTE INVESTIŢII FINANCIARE</t>
  </si>
  <si>
    <t>Sectorul Administrației publice</t>
  </si>
  <si>
    <t xml:space="preserve">Sectorul Administrației publice </t>
  </si>
  <si>
    <t>Dividende de încasat Residenţi</t>
  </si>
  <si>
    <t>Conturi de decontare - Rezidenţi</t>
  </si>
  <si>
    <t>Alte elemente de activ Rezidenţi</t>
  </si>
  <si>
    <t>Dividende de încasat Rezidenţi</t>
  </si>
  <si>
    <t>Conturi de decontare – Rezidenţi</t>
  </si>
  <si>
    <t>Alte creanţe Nerezidenţi</t>
  </si>
  <si>
    <t>Dividende de încasat de la Nerezidenţi</t>
  </si>
  <si>
    <t>Conturi de decontare - Nerezidenţi</t>
  </si>
  <si>
    <t>Alte elemente de activ Nerezidenţi</t>
  </si>
  <si>
    <t>Conturi de decontare -  Nerezidenţi</t>
  </si>
  <si>
    <t>CREDITE BANCARE ŞI ÎMPRUMUTURI PRIMITE</t>
  </si>
  <si>
    <t xml:space="preserve">Împrumuturi acordate de Mediul financiar nebancar </t>
  </si>
  <si>
    <t>Împrumuturi acordate de Organele administraţiei publice centrale</t>
  </si>
  <si>
    <t>Împrumuturi acordate de Organele administraţiei publice locale</t>
  </si>
  <si>
    <t>Împrumuturi acordate de Nerezidenţi</t>
  </si>
  <si>
    <t>Acorduri de răscumpărare (Repo) cu Nerezidenţi</t>
  </si>
  <si>
    <t>Alte Împrumuturi acordate de Nerezidenţi</t>
  </si>
  <si>
    <t xml:space="preserve">Dobânda calculată </t>
  </si>
  <si>
    <t>Alte Împrumuturi cu Nerezidenţi</t>
  </si>
  <si>
    <t>VALORI MOBILIARE ALTELE DECÂT ACŢIUNI</t>
  </si>
  <si>
    <t>Provizioane pentru pierderi din împrumuturi acordate şi dobânzile aferente</t>
  </si>
  <si>
    <t>Ajustarea consolidată pentru sediul central şi sucursale</t>
  </si>
  <si>
    <t>Alte datorii faţă de alte Alte sectoare rezidente</t>
  </si>
  <si>
    <t>Dividende către plată Rezidenţilor</t>
  </si>
  <si>
    <t>Alte elemente de datorii faţă de Rezidenţi</t>
  </si>
  <si>
    <t>Conturi de decontare - Rezidenţil</t>
  </si>
  <si>
    <t>Alte datorii faţă de Nerezidenţi</t>
  </si>
  <si>
    <t>Dividende către plată Nerezidenţilor</t>
  </si>
  <si>
    <t>Alte elemente de datorii faţă de Nerezidenţi</t>
  </si>
  <si>
    <t>Alte elemente de datorii Nerezidenţilor</t>
  </si>
  <si>
    <t>CAPITAL ŞI REZERVE</t>
  </si>
  <si>
    <t>Rezerve generale şi speciale</t>
  </si>
  <si>
    <t>TOTAL DATORII</t>
  </si>
  <si>
    <t>Persoane</t>
  </si>
  <si>
    <t>Lei</t>
  </si>
  <si>
    <r>
      <t xml:space="preserve">Total flux net </t>
    </r>
    <r>
      <rPr>
        <b/>
        <sz val="11"/>
        <color rgb="FF000000"/>
        <rFont val="Calibri"/>
        <family val="2"/>
        <charset val="204"/>
        <scheme val="minor"/>
      </rPr>
      <t>(rd.010 - rd.020 + rd.030 - rd.040 - rd.050 + rd.060 - rd.070)</t>
    </r>
  </si>
  <si>
    <r>
      <t>Total majorarea (diminuarea) obligaţiilor (rd.150-rd.160</t>
    </r>
    <r>
      <rPr>
        <b/>
        <u/>
        <sz val="11"/>
        <color theme="1"/>
        <rFont val="Calibri"/>
        <family val="2"/>
        <charset val="204"/>
        <scheme val="minor"/>
      </rPr>
      <t>+</t>
    </r>
    <r>
      <rPr>
        <b/>
        <sz val="11"/>
        <color theme="1"/>
        <rFont val="Calibri"/>
        <family val="2"/>
        <charset val="204"/>
        <scheme val="minor"/>
      </rPr>
      <t>rd.170)</t>
    </r>
  </si>
  <si>
    <r>
      <t>Fluxul net de numerar din activitatea operaţională (rd.080</t>
    </r>
    <r>
      <rPr>
        <b/>
        <u/>
        <sz val="11"/>
        <color theme="1"/>
        <rFont val="Calibri"/>
        <family val="2"/>
        <charset val="204"/>
        <scheme val="minor"/>
      </rPr>
      <t>+</t>
    </r>
    <r>
      <rPr>
        <b/>
        <sz val="11"/>
        <color theme="1"/>
        <rFont val="Calibri"/>
        <family val="2"/>
        <charset val="204"/>
        <scheme val="minor"/>
      </rPr>
      <t>rd.140</t>
    </r>
    <r>
      <rPr>
        <b/>
        <u/>
        <sz val="11"/>
        <color theme="1"/>
        <rFont val="Calibri"/>
        <family val="2"/>
        <charset val="204"/>
        <scheme val="minor"/>
      </rPr>
      <t>+</t>
    </r>
    <r>
      <rPr>
        <b/>
        <sz val="11"/>
        <color theme="1"/>
        <rFont val="Calibri"/>
        <family val="2"/>
        <charset val="204"/>
        <scheme val="minor"/>
      </rPr>
      <t>rd.180)</t>
    </r>
  </si>
  <si>
    <r>
      <t>Fluxul net de numerar din activitatea de investiții și financiară (rd.200+rd.210-rd.220</t>
    </r>
    <r>
      <rPr>
        <b/>
        <u/>
        <sz val="11"/>
        <color theme="1"/>
        <rFont val="Calibri"/>
        <family val="2"/>
        <charset val="204"/>
        <scheme val="minor"/>
      </rPr>
      <t>+</t>
    </r>
    <r>
      <rPr>
        <b/>
        <sz val="11"/>
        <color theme="1"/>
        <rFont val="Calibri"/>
        <family val="2"/>
        <charset val="204"/>
        <scheme val="minor"/>
      </rPr>
      <t>rd.230</t>
    </r>
    <r>
      <rPr>
        <b/>
        <u/>
        <sz val="11"/>
        <color theme="1"/>
        <rFont val="Calibri"/>
        <family val="2"/>
        <charset val="204"/>
        <scheme val="minor"/>
      </rPr>
      <t>+</t>
    </r>
    <r>
      <rPr>
        <b/>
        <sz val="11"/>
        <color theme="1"/>
        <rFont val="Calibri"/>
        <family val="2"/>
        <charset val="204"/>
        <scheme val="minor"/>
      </rPr>
      <t>rd.240)</t>
    </r>
  </si>
  <si>
    <r>
      <t>Fluxul net de numerar total (</t>
    </r>
    <r>
      <rPr>
        <b/>
        <u/>
        <sz val="11"/>
        <color theme="1"/>
        <rFont val="Calibri"/>
        <family val="2"/>
        <charset val="204"/>
        <scheme val="minor"/>
      </rPr>
      <t>+</t>
    </r>
    <r>
      <rPr>
        <b/>
        <sz val="11"/>
        <color theme="1"/>
        <rFont val="Calibri"/>
        <family val="2"/>
        <charset val="204"/>
        <scheme val="minor"/>
      </rPr>
      <t>rd.190</t>
    </r>
    <r>
      <rPr>
        <b/>
        <u/>
        <sz val="11"/>
        <color theme="1"/>
        <rFont val="Calibri"/>
        <family val="2"/>
        <charset val="204"/>
        <scheme val="minor"/>
      </rPr>
      <t>+</t>
    </r>
    <r>
      <rPr>
        <b/>
        <sz val="11"/>
        <color theme="1"/>
        <rFont val="Calibri"/>
        <family val="2"/>
        <charset val="204"/>
        <scheme val="minor"/>
      </rPr>
      <t>rd.250)</t>
    </r>
  </si>
  <si>
    <r>
      <t>Sold de numerar la sfârşitul perioadei de gestiune (</t>
    </r>
    <r>
      <rPr>
        <b/>
        <u/>
        <sz val="11"/>
        <color theme="1"/>
        <rFont val="Calibri"/>
        <family val="2"/>
        <charset val="204"/>
        <scheme val="minor"/>
      </rPr>
      <t>+</t>
    </r>
    <r>
      <rPr>
        <b/>
        <sz val="11"/>
        <color theme="1"/>
        <rFont val="Calibri"/>
        <family val="2"/>
        <charset val="204"/>
        <scheme val="minor"/>
      </rPr>
      <t>rd.260</t>
    </r>
    <r>
      <rPr>
        <b/>
        <u/>
        <sz val="11"/>
        <color theme="1"/>
        <rFont val="Calibri"/>
        <family val="2"/>
        <charset val="204"/>
        <scheme val="minor"/>
      </rPr>
      <t>+</t>
    </r>
    <r>
      <rPr>
        <b/>
        <sz val="11"/>
        <color theme="1"/>
        <rFont val="Calibri"/>
        <family val="2"/>
        <charset val="204"/>
        <scheme val="minor"/>
      </rPr>
      <t>rd.270+rd.280)</t>
    </r>
  </si>
  <si>
    <t>RAPORTUL PRIVIND VENITURILE ŞI CHELTUIELILE</t>
  </si>
  <si>
    <t>RAPORTUL PRIVIND CAPITALUL PROPRIU</t>
  </si>
  <si>
    <t>RAPORTUL PRIVIND FLUXUL NUMERARULUI</t>
  </si>
  <si>
    <t>RAPORTUL PRIVIND DATELE GENERALE</t>
  </si>
  <si>
    <t>Anexa nr. 10</t>
  </si>
  <si>
    <t xml:space="preserve">        1) Leu moldovenesc, 498</t>
  </si>
  <si>
    <t xml:space="preserve">        2) Euro, 978</t>
  </si>
  <si>
    <t xml:space="preserve">        3) Dolar SUA, 840</t>
  </si>
  <si>
    <t xml:space="preserve">        4) Alte valute</t>
  </si>
  <si>
    <t>8. Valută străină disponibilă, recalculată în monedă naţională a Republicii Moldova - total lei, inclusiv (lei, denumirea și codul valutei)</t>
  </si>
  <si>
    <t>9. Numerar legat - total, lei</t>
  </si>
  <si>
    <t>10. Număr de filiale</t>
  </si>
  <si>
    <t>Anexa nr. 3</t>
  </si>
  <si>
    <t>Anexa nr. 4</t>
  </si>
  <si>
    <t>CLASIFICAREA ÎMPRUMUTURILOR ACORDATE ŞI A DOBÎNZILOR AFERENTE PENTRU CONSTITUIREA PROVIZIOANELOR</t>
  </si>
  <si>
    <t>Împrumuturi</t>
  </si>
  <si>
    <t>Dobînzi</t>
  </si>
  <si>
    <t>Anexa nr. 8</t>
  </si>
  <si>
    <t xml:space="preserve">        inclusiv femei</t>
  </si>
  <si>
    <t xml:space="preserve">        a) garantat</t>
  </si>
  <si>
    <t xml:space="preserve">        b) negarantat</t>
  </si>
  <si>
    <t xml:space="preserve">        a) valoarea de gaj</t>
  </si>
  <si>
    <t xml:space="preserve">        b) valoarea de bilanţ</t>
  </si>
  <si>
    <t>Număr de înregistrare</t>
  </si>
  <si>
    <t>Data înregistrării</t>
  </si>
  <si>
    <t>Seria</t>
  </si>
  <si>
    <t>Număr</t>
  </si>
  <si>
    <t>1) personal administrativ, persoane</t>
  </si>
  <si>
    <t xml:space="preserve"> inclusiv rambursate, lei</t>
  </si>
  <si>
    <t>1. Certificat de înregistrare eliberat de Camera Înregistrării de Stat</t>
  </si>
  <si>
    <t>Tipul de activitate</t>
  </si>
  <si>
    <t>2. Numărul mediu scriptic al personalului în perioada de gestiune</t>
  </si>
  <si>
    <t>3. Numărul personalului la 31 decembrie</t>
  </si>
  <si>
    <t>4. Remunerarea personalului entităţii în perioada de gestiune, lei</t>
  </si>
  <si>
    <t>5. Remunerarea membrilor organelor de administrare, de conducere şi supraveghere şi alte angajamente apărute sau asumate în legătură cu pensiile membrilor actuali sau ale foştilor membri ai acestor organe, pe categorii, lei</t>
  </si>
  <si>
    <t>6. Avansurile şi împrumuturile acordate membrilor organelor specificate la pct.5, lei</t>
  </si>
  <si>
    <t>Verificarea Verticală a Activelor minus datorii</t>
  </si>
  <si>
    <t>Împrumuturi neperformante deținute de companii speciale de administrare a activelor</t>
  </si>
  <si>
    <t>Active administrate dar care nu se află în proprietatea organizației de microfinanțare</t>
  </si>
  <si>
    <t>la 00.01.1900</t>
  </si>
  <si>
    <t xml:space="preserve">                                                                                                                                                   Numele, prenumele                                                                          semnătura</t>
  </si>
  <si>
    <t>Credite/împrumuturi acordate de bănci și alte instituții financiare</t>
  </si>
  <si>
    <t>Acorduri de răscumpărare (Repo) cu bănci și alte instituții financiare</t>
  </si>
  <si>
    <t>Alte Credite/împrumuturi acordate de bănci și alte instituții financiare</t>
  </si>
  <si>
    <t>Alte credite/împrumuturi acordate de bănci și alte instituții financiare</t>
  </si>
  <si>
    <t>Perioada de acoperire de la</t>
  </si>
  <si>
    <t>pînă la</t>
  </si>
  <si>
    <t>412</t>
  </si>
  <si>
    <t>OMFT</t>
  </si>
  <si>
    <t>1G</t>
  </si>
</sst>
</file>

<file path=xl/styles.xml><?xml version="1.0" encoding="utf-8"?>
<styleSheet xmlns="http://schemas.openxmlformats.org/spreadsheetml/2006/main">
  <numFmts count="9">
    <numFmt numFmtId="164" formatCode="_-* #,##0.00_р_._-;\-* #,##0.00_р_._-;_-* &quot;-&quot;??_р_._-;_-@_-"/>
    <numFmt numFmtId="165" formatCode="_-* #,##0.00\ _l_e_i_-;\-* #,##0.00\ _l_e_i_-;_-* &quot;-&quot;??\ _l_e_i_-;_-@_-"/>
    <numFmt numFmtId="166" formatCode="#,##0;\(#,##0\)"/>
    <numFmt numFmtId="167" formatCode="[$-418]d\ mmmm\ yyyy;@"/>
    <numFmt numFmtId="168" formatCode="#,###;[Red]\(#,##0\)"/>
    <numFmt numFmtId="169" formatCode="000"/>
    <numFmt numFmtId="170" formatCode="_-* #,##0\ _l_e_i_-;\-* #,##0\ _l_e_i_-;_-* &quot;-&quot;??\ _l_e_i_-;_-@_-"/>
    <numFmt numFmtId="171" formatCode="#,##0_ ;[Red]\(#,##0\)"/>
    <numFmt numFmtId="172" formatCode="#,###;[Red]\(#,###\)"/>
  </numFmts>
  <fonts count="27">
    <font>
      <sz val="11"/>
      <color theme="1"/>
      <name val="Calibri"/>
      <family val="2"/>
      <charset val="204"/>
      <scheme val="minor"/>
    </font>
    <font>
      <sz val="10"/>
      <name val="Arial"/>
      <family val="2"/>
      <charset val="204"/>
    </font>
    <font>
      <sz val="11"/>
      <color indexed="8"/>
      <name val="Calibri"/>
      <family val="2"/>
      <charset val="204"/>
    </font>
    <font>
      <sz val="9"/>
      <color indexed="81"/>
      <name val="Tahoma"/>
      <family val="2"/>
      <charset val="204"/>
    </font>
    <font>
      <b/>
      <sz val="11"/>
      <color theme="1"/>
      <name val="Calibri"/>
      <family val="2"/>
      <charset val="204"/>
      <scheme val="minor"/>
    </font>
    <font>
      <sz val="10"/>
      <name val="Calibri"/>
      <family val="2"/>
      <charset val="204"/>
      <scheme val="minor"/>
    </font>
    <font>
      <b/>
      <sz val="14"/>
      <name val="Calibri"/>
      <family val="2"/>
      <charset val="204"/>
      <scheme val="minor"/>
    </font>
    <font>
      <b/>
      <sz val="11"/>
      <name val="Calibri"/>
      <family val="2"/>
      <charset val="204"/>
      <scheme val="minor"/>
    </font>
    <font>
      <sz val="11"/>
      <name val="Calibri"/>
      <family val="2"/>
      <charset val="204"/>
      <scheme val="minor"/>
    </font>
    <font>
      <sz val="11"/>
      <color indexed="9"/>
      <name val="Calibri"/>
      <family val="2"/>
      <charset val="204"/>
      <scheme val="minor"/>
    </font>
    <font>
      <sz val="14"/>
      <name val="Calibri"/>
      <family val="2"/>
      <charset val="204"/>
      <scheme val="minor"/>
    </font>
    <font>
      <sz val="8"/>
      <color theme="0" tint="-0.34998626667073579"/>
      <name val="Calibri"/>
      <family val="2"/>
      <charset val="204"/>
      <scheme val="minor"/>
    </font>
    <font>
      <sz val="8"/>
      <name val="Calibri"/>
      <family val="2"/>
      <charset val="204"/>
      <scheme val="minor"/>
    </font>
    <font>
      <sz val="11"/>
      <color theme="1"/>
      <name val="Calibri"/>
      <family val="2"/>
      <charset val="204"/>
      <scheme val="minor"/>
    </font>
    <font>
      <b/>
      <u/>
      <sz val="11"/>
      <name val="Calibri"/>
      <family val="2"/>
      <charset val="204"/>
      <scheme val="minor"/>
    </font>
    <font>
      <b/>
      <sz val="11"/>
      <color rgb="FF000000"/>
      <name val="Calibri"/>
      <family val="2"/>
      <charset val="204"/>
      <scheme val="minor"/>
    </font>
    <font>
      <b/>
      <sz val="9"/>
      <name val="Calibri"/>
      <family val="2"/>
      <charset val="204"/>
      <scheme val="minor"/>
    </font>
    <font>
      <sz val="9"/>
      <color theme="1"/>
      <name val="Calibri"/>
      <family val="2"/>
      <charset val="204"/>
      <scheme val="minor"/>
    </font>
    <font>
      <b/>
      <sz val="13"/>
      <color theme="1"/>
      <name val="Calibri"/>
      <family val="2"/>
      <charset val="204"/>
      <scheme val="minor"/>
    </font>
    <font>
      <b/>
      <sz val="14"/>
      <color theme="1"/>
      <name val="Calibri"/>
      <family val="2"/>
      <charset val="204"/>
      <scheme val="minor"/>
    </font>
    <font>
      <sz val="14"/>
      <color theme="1"/>
      <name val="Calibri"/>
      <family val="2"/>
      <charset val="204"/>
      <scheme val="minor"/>
    </font>
    <font>
      <sz val="9"/>
      <name val="Calibri"/>
      <family val="2"/>
      <charset val="204"/>
      <scheme val="minor"/>
    </font>
    <font>
      <sz val="9"/>
      <color rgb="FF000000"/>
      <name val="Calibri"/>
      <family val="2"/>
      <charset val="204"/>
      <scheme val="minor"/>
    </font>
    <font>
      <sz val="11"/>
      <color rgb="FF000000"/>
      <name val="Calibri"/>
      <family val="2"/>
      <charset val="204"/>
      <scheme val="minor"/>
    </font>
    <font>
      <b/>
      <u/>
      <sz val="11"/>
      <color theme="1"/>
      <name val="Calibri"/>
      <family val="2"/>
      <charset val="204"/>
      <scheme val="minor"/>
    </font>
    <font>
      <b/>
      <sz val="13"/>
      <name val="Calibri"/>
      <family val="2"/>
      <charset val="204"/>
      <scheme val="minor"/>
    </font>
    <font>
      <b/>
      <sz val="14"/>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392">
    <xf numFmtId="0" fontId="0" fillId="0" borderId="0" xfId="0"/>
    <xf numFmtId="0" fontId="4" fillId="0" borderId="0" xfId="0" applyFont="1" applyProtection="1"/>
    <xf numFmtId="0" fontId="4" fillId="0" borderId="4" xfId="0" applyFont="1" applyBorder="1" applyAlignment="1" applyProtection="1">
      <alignment horizontal="center" vertical="center"/>
    </xf>
    <xf numFmtId="0" fontId="8" fillId="0" borderId="0" xfId="0" applyFont="1" applyFill="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19"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8" fillId="0" borderId="17" xfId="0" applyNumberFormat="1" applyFont="1" applyFill="1" applyBorder="1" applyAlignment="1" applyProtection="1">
      <alignment horizontal="left" vertical="center" wrapText="1"/>
    </xf>
    <xf numFmtId="0" fontId="8" fillId="0" borderId="18" xfId="0" applyNumberFormat="1" applyFont="1" applyFill="1" applyBorder="1" applyAlignment="1" applyProtection="1">
      <alignment horizontal="left" vertical="center" wrapText="1"/>
    </xf>
    <xf numFmtId="0" fontId="8" fillId="0" borderId="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wrapText="1"/>
    </xf>
    <xf numFmtId="0" fontId="8" fillId="0" borderId="18" xfId="0" applyFont="1" applyFill="1" applyBorder="1" applyAlignment="1" applyProtection="1">
      <alignment vertical="center" wrapText="1"/>
    </xf>
    <xf numFmtId="0" fontId="8" fillId="0" borderId="18" xfId="0" applyFont="1" applyFill="1" applyBorder="1" applyAlignment="1" applyProtection="1">
      <alignment horizontal="left" vertical="center" wrapText="1"/>
    </xf>
    <xf numFmtId="1" fontId="5" fillId="0" borderId="4"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1" fontId="8" fillId="0" borderId="17" xfId="0" applyNumberFormat="1" applyFont="1" applyFill="1" applyBorder="1" applyAlignment="1" applyProtection="1">
      <alignment horizontal="left" vertical="center" wrapText="1"/>
    </xf>
    <xf numFmtId="1" fontId="8" fillId="0" borderId="18" xfId="0" applyNumberFormat="1" applyFont="1" applyFill="1" applyBorder="1" applyAlignment="1" applyProtection="1">
      <alignment horizontal="left" vertical="center" wrapText="1"/>
    </xf>
    <xf numFmtId="0" fontId="8" fillId="0" borderId="0" xfId="0" applyNumberFormat="1" applyFont="1" applyFill="1" applyAlignment="1" applyProtection="1">
      <alignment horizontal="left" vertical="center" wrapText="1"/>
    </xf>
    <xf numFmtId="0" fontId="11" fillId="0" borderId="0" xfId="0" applyFont="1" applyFill="1" applyAlignment="1" applyProtection="1">
      <alignment horizontal="right" vertical="center" wrapText="1"/>
    </xf>
    <xf numFmtId="1" fontId="11" fillId="0" borderId="0" xfId="0" applyNumberFormat="1" applyFont="1" applyFill="1" applyAlignment="1" applyProtection="1">
      <alignment horizontal="right" vertical="center" wrapText="1"/>
    </xf>
    <xf numFmtId="0" fontId="8"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171" fontId="8" fillId="3" borderId="4" xfId="1" applyNumberFormat="1" applyFont="1" applyFill="1" applyBorder="1" applyAlignment="1" applyProtection="1">
      <alignment horizontal="left" vertical="center" wrapText="1"/>
      <protection locked="0"/>
    </xf>
    <xf numFmtId="171" fontId="8" fillId="0" borderId="4" xfId="1" applyNumberFormat="1" applyFont="1" applyFill="1" applyBorder="1" applyAlignment="1" applyProtection="1">
      <alignment horizontal="left"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1" fontId="8" fillId="0" borderId="0" xfId="0" applyNumberFormat="1" applyFont="1" applyFill="1" applyBorder="1" applyAlignment="1" applyProtection="1">
      <alignment horizontal="left" vertical="center" wrapText="1"/>
    </xf>
    <xf numFmtId="0" fontId="8" fillId="0" borderId="18" xfId="0" applyFont="1" applyBorder="1" applyAlignment="1" applyProtection="1">
      <alignment vertical="center" wrapText="1"/>
    </xf>
    <xf numFmtId="0" fontId="0" fillId="0" borderId="18" xfId="0" applyFont="1" applyBorder="1" applyAlignment="1" applyProtection="1">
      <alignment horizontal="left" wrapText="1"/>
    </xf>
    <xf numFmtId="0" fontId="12" fillId="0" borderId="0" xfId="0" applyFont="1" applyFill="1" applyAlignment="1" applyProtection="1">
      <alignment horizontal="center" vertical="top" wrapText="1"/>
    </xf>
    <xf numFmtId="0" fontId="0" fillId="0" borderId="18" xfId="0" applyFont="1" applyBorder="1" applyAlignment="1" applyProtection="1">
      <alignment horizontal="center" wrapText="1"/>
    </xf>
    <xf numFmtId="0" fontId="9" fillId="0" borderId="0" xfId="0" applyFont="1" applyFill="1" applyAlignment="1" applyProtection="1">
      <alignment horizontal="center" vertical="center" wrapText="1"/>
    </xf>
    <xf numFmtId="1" fontId="8" fillId="0" borderId="0" xfId="0" applyNumberFormat="1" applyFont="1" applyFill="1" applyAlignment="1" applyProtection="1">
      <alignment horizontal="center" vertical="center" wrapText="1"/>
    </xf>
    <xf numFmtId="168" fontId="7" fillId="0" borderId="4" xfId="3" applyNumberFormat="1" applyFont="1" applyBorder="1" applyAlignment="1" applyProtection="1">
      <alignment horizontal="center" vertical="center" wrapText="1"/>
    </xf>
    <xf numFmtId="0" fontId="7" fillId="0" borderId="3" xfId="2" applyFont="1" applyBorder="1" applyAlignment="1" applyProtection="1">
      <alignment horizontal="center" wrapText="1"/>
    </xf>
    <xf numFmtId="49" fontId="7" fillId="0" borderId="4" xfId="2" applyNumberFormat="1" applyFont="1" applyBorder="1" applyAlignment="1" applyProtection="1">
      <alignment horizontal="center" vertical="center" wrapText="1"/>
    </xf>
    <xf numFmtId="168" fontId="7" fillId="0" borderId="4" xfId="3" applyNumberFormat="1" applyFont="1" applyBorder="1" applyAlignment="1" applyProtection="1">
      <alignment horizontal="center" wrapText="1"/>
    </xf>
    <xf numFmtId="166" fontId="7" fillId="0" borderId="5" xfId="3" applyNumberFormat="1" applyFont="1" applyBorder="1" applyAlignment="1" applyProtection="1">
      <alignment horizontal="center" wrapText="1"/>
    </xf>
    <xf numFmtId="0" fontId="8" fillId="0" borderId="3" xfId="2" applyFont="1" applyBorder="1" applyAlignment="1" applyProtection="1">
      <alignment horizontal="left" wrapText="1"/>
    </xf>
    <xf numFmtId="169" fontId="8" fillId="0" borderId="4" xfId="2" applyNumberFormat="1" applyFont="1" applyBorder="1" applyAlignment="1" applyProtection="1">
      <alignment horizontal="center" vertical="center" wrapText="1"/>
    </xf>
    <xf numFmtId="49" fontId="8" fillId="0" borderId="4" xfId="2" applyNumberFormat="1" applyFont="1" applyBorder="1" applyAlignment="1" applyProtection="1">
      <alignment horizontal="center" vertical="center" wrapText="1"/>
    </xf>
    <xf numFmtId="0" fontId="8" fillId="0" borderId="6" xfId="2" applyFont="1" applyBorder="1" applyAlignment="1" applyProtection="1">
      <alignment wrapText="1"/>
    </xf>
    <xf numFmtId="49" fontId="8" fillId="0" borderId="7" xfId="2" applyNumberFormat="1" applyFont="1" applyBorder="1" applyAlignment="1" applyProtection="1">
      <alignment horizontal="center" vertical="center" wrapText="1"/>
    </xf>
    <xf numFmtId="0" fontId="7" fillId="0" borderId="9" xfId="2" applyFont="1" applyBorder="1" applyAlignment="1" applyProtection="1">
      <alignment horizontal="left" wrapText="1"/>
    </xf>
    <xf numFmtId="49" fontId="7" fillId="0" borderId="10" xfId="2" applyNumberFormat="1" applyFont="1" applyBorder="1" applyAlignment="1" applyProtection="1">
      <alignment horizontal="center" vertical="center" wrapText="1"/>
    </xf>
    <xf numFmtId="0" fontId="7" fillId="0" borderId="12" xfId="2" applyFont="1" applyBorder="1" applyAlignment="1" applyProtection="1">
      <alignment horizontal="center" wrapText="1"/>
    </xf>
    <xf numFmtId="49" fontId="8" fillId="0" borderId="13" xfId="2" applyNumberFormat="1" applyFont="1" applyBorder="1" applyAlignment="1" applyProtection="1">
      <alignment horizontal="center" vertical="center" wrapText="1"/>
    </xf>
    <xf numFmtId="0" fontId="8" fillId="0" borderId="6" xfId="2" applyFont="1" applyBorder="1" applyAlignment="1" applyProtection="1">
      <alignment horizontal="left" wrapText="1"/>
    </xf>
    <xf numFmtId="168" fontId="8" fillId="0" borderId="4" xfId="1" applyNumberFormat="1" applyFont="1" applyBorder="1" applyAlignment="1" applyProtection="1">
      <alignment horizontal="center" vertical="center"/>
    </xf>
    <xf numFmtId="0" fontId="16" fillId="0" borderId="0" xfId="2" applyFont="1" applyAlignment="1" applyProtection="1">
      <alignment horizontal="center"/>
    </xf>
    <xf numFmtId="0" fontId="16" fillId="0" borderId="0" xfId="2" applyFont="1" applyAlignment="1" applyProtection="1">
      <alignment horizontal="center" vertical="center"/>
    </xf>
    <xf numFmtId="0" fontId="16" fillId="0" borderId="0" xfId="2" applyFont="1" applyAlignment="1" applyProtection="1">
      <alignment horizontal="center" wrapText="1"/>
    </xf>
    <xf numFmtId="0" fontId="17" fillId="0" borderId="0" xfId="2" applyFont="1" applyProtection="1"/>
    <xf numFmtId="0" fontId="13" fillId="0" borderId="0" xfId="2" applyFont="1" applyProtection="1"/>
    <xf numFmtId="0" fontId="15" fillId="2" borderId="5" xfId="0" applyFont="1" applyFill="1" applyBorder="1" applyAlignment="1" applyProtection="1">
      <alignment horizontal="center" vertical="center" wrapText="1"/>
    </xf>
    <xf numFmtId="0" fontId="13" fillId="0" borderId="0" xfId="2" applyFont="1" applyAlignment="1" applyProtection="1">
      <alignment wrapText="1"/>
    </xf>
    <xf numFmtId="0" fontId="13" fillId="0" borderId="0" xfId="2" applyFont="1" applyAlignment="1" applyProtection="1">
      <alignment horizontal="center" vertical="center"/>
    </xf>
    <xf numFmtId="171" fontId="8" fillId="3" borderId="4" xfId="1" applyNumberFormat="1" applyFont="1" applyFill="1" applyBorder="1" applyAlignment="1" applyProtection="1">
      <alignment horizontal="right" vertical="center"/>
      <protection locked="0"/>
    </xf>
    <xf numFmtId="171" fontId="8" fillId="3" borderId="5" xfId="1" applyNumberFormat="1" applyFont="1" applyFill="1" applyBorder="1" applyAlignment="1" applyProtection="1">
      <alignment horizontal="right" vertical="center"/>
      <protection locked="0"/>
    </xf>
    <xf numFmtId="171" fontId="8" fillId="3" borderId="7" xfId="1" applyNumberFormat="1" applyFont="1" applyFill="1" applyBorder="1" applyAlignment="1" applyProtection="1">
      <alignment horizontal="right" vertical="center"/>
      <protection locked="0"/>
    </xf>
    <xf numFmtId="171" fontId="8" fillId="3" borderId="8" xfId="1" applyNumberFormat="1" applyFont="1" applyFill="1" applyBorder="1" applyAlignment="1" applyProtection="1">
      <alignment horizontal="right" vertical="center"/>
      <protection locked="0"/>
    </xf>
    <xf numFmtId="171" fontId="7" fillId="0" borderId="10" xfId="1" applyNumberFormat="1" applyFont="1" applyBorder="1" applyAlignment="1" applyProtection="1">
      <alignment horizontal="right" vertical="center"/>
    </xf>
    <xf numFmtId="171" fontId="7" fillId="0" borderId="11" xfId="1" applyNumberFormat="1" applyFont="1" applyBorder="1" applyAlignment="1" applyProtection="1">
      <alignment horizontal="right" vertical="center"/>
    </xf>
    <xf numFmtId="3" fontId="8" fillId="0" borderId="13" xfId="3" applyNumberFormat="1" applyFont="1" applyBorder="1" applyAlignment="1" applyProtection="1">
      <alignment horizontal="right" wrapText="1"/>
    </xf>
    <xf numFmtId="170" fontId="8" fillId="0" borderId="14" xfId="3" applyNumberFormat="1" applyFont="1" applyBorder="1" applyAlignment="1" applyProtection="1">
      <alignment horizontal="right" wrapText="1"/>
    </xf>
    <xf numFmtId="3" fontId="8" fillId="0" borderId="4" xfId="3" applyNumberFormat="1" applyFont="1" applyBorder="1" applyAlignment="1" applyProtection="1">
      <alignment horizontal="right" wrapText="1"/>
    </xf>
    <xf numFmtId="170" fontId="8" fillId="0" borderId="5" xfId="3" applyNumberFormat="1" applyFont="1" applyBorder="1" applyAlignment="1" applyProtection="1">
      <alignment horizontal="right" wrapText="1"/>
    </xf>
    <xf numFmtId="164" fontId="8" fillId="0" borderId="13" xfId="1" applyFont="1" applyBorder="1" applyAlignment="1" applyProtection="1">
      <alignment horizontal="right" wrapText="1"/>
    </xf>
    <xf numFmtId="164" fontId="8" fillId="0" borderId="14" xfId="1" applyFont="1" applyBorder="1" applyAlignment="1" applyProtection="1">
      <alignment horizontal="right" wrapText="1"/>
    </xf>
    <xf numFmtId="168" fontId="8" fillId="3" borderId="5" xfId="1" applyNumberFormat="1" applyFont="1" applyFill="1" applyBorder="1" applyAlignment="1" applyProtection="1">
      <alignment horizontal="right" vertical="center"/>
      <protection locked="0"/>
    </xf>
    <xf numFmtId="0" fontId="0" fillId="0" borderId="0" xfId="0" applyFont="1" applyProtection="1"/>
    <xf numFmtId="0" fontId="0" fillId="0" borderId="0" xfId="0" applyFont="1" applyBorder="1" applyProtection="1"/>
    <xf numFmtId="0" fontId="0" fillId="0" borderId="4"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Border="1" applyAlignment="1" applyProtection="1">
      <alignment horizontal="left" vertical="center" wrapText="1"/>
    </xf>
    <xf numFmtId="0" fontId="4" fillId="0" borderId="4" xfId="0" quotePrefix="1" applyFont="1" applyBorder="1" applyAlignment="1" applyProtection="1">
      <alignment horizontal="center" vertical="center" wrapText="1"/>
    </xf>
    <xf numFmtId="0" fontId="4" fillId="0" borderId="4" xfId="0" quotePrefix="1" applyFont="1" applyFill="1" applyBorder="1" applyAlignment="1" applyProtection="1">
      <alignment horizontal="center" vertical="center" wrapText="1"/>
    </xf>
    <xf numFmtId="3" fontId="0" fillId="3" borderId="13" xfId="0" applyNumberFormat="1" applyFont="1" applyFill="1" applyBorder="1" applyAlignment="1" applyProtection="1">
      <alignment horizontal="right" vertical="center" wrapText="1"/>
      <protection locked="0"/>
    </xf>
    <xf numFmtId="3" fontId="0" fillId="3" borderId="14"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vertical="center" wrapText="1"/>
      <protection locked="0"/>
    </xf>
    <xf numFmtId="3" fontId="0" fillId="3" borderId="5"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wrapText="1"/>
      <protection locked="0"/>
    </xf>
    <xf numFmtId="3" fontId="0" fillId="3" borderId="5" xfId="0" applyNumberFormat="1" applyFont="1" applyFill="1" applyBorder="1" applyAlignment="1" applyProtection="1">
      <alignment horizontal="right" wrapText="1"/>
      <protection locked="0"/>
    </xf>
    <xf numFmtId="0" fontId="20" fillId="0" borderId="0" xfId="0" applyFont="1" applyAlignment="1" applyProtection="1">
      <alignment wrapText="1"/>
    </xf>
    <xf numFmtId="0" fontId="0" fillId="0" borderId="0" xfId="0" applyFont="1" applyAlignment="1" applyProtection="1">
      <alignment wrapText="1"/>
    </xf>
    <xf numFmtId="0" fontId="0" fillId="0" borderId="0" xfId="0" applyFont="1" applyAlignment="1" applyProtection="1">
      <alignment horizontal="center" vertical="center" wrapText="1"/>
    </xf>
    <xf numFmtId="0" fontId="4" fillId="0" borderId="4" xfId="0" applyFont="1" applyBorder="1" applyAlignment="1" applyProtection="1">
      <alignment wrapText="1"/>
    </xf>
    <xf numFmtId="0" fontId="4" fillId="0" borderId="0" xfId="0" applyFont="1" applyAlignment="1" applyProtection="1">
      <alignment wrapText="1"/>
    </xf>
    <xf numFmtId="49" fontId="0" fillId="0" borderId="12" xfId="0" applyNumberFormat="1" applyFont="1" applyFill="1" applyBorder="1" applyAlignment="1" applyProtection="1">
      <alignment vertical="center" wrapText="1"/>
    </xf>
    <xf numFmtId="49" fontId="0" fillId="0" borderId="13" xfId="0" applyNumberFormat="1" applyFont="1" applyFill="1" applyBorder="1" applyAlignment="1" applyProtection="1">
      <alignment horizontal="center" vertical="center" wrapText="1"/>
    </xf>
    <xf numFmtId="0" fontId="0" fillId="0" borderId="13" xfId="0" applyFont="1" applyFill="1" applyBorder="1" applyAlignment="1" applyProtection="1">
      <alignment vertical="center" wrapText="1"/>
    </xf>
    <xf numFmtId="0" fontId="0" fillId="0" borderId="0" xfId="0" applyFont="1" applyFill="1" applyAlignment="1" applyProtection="1">
      <alignment wrapText="1"/>
    </xf>
    <xf numFmtId="49" fontId="0" fillId="0" borderId="3" xfId="0" applyNumberFormat="1" applyFont="1" applyFill="1" applyBorder="1" applyAlignment="1" applyProtection="1">
      <alignment vertical="center" wrapText="1"/>
    </xf>
    <xf numFmtId="49" fontId="0" fillId="0" borderId="4" xfId="0" applyNumberFormat="1" applyFont="1" applyFill="1" applyBorder="1" applyAlignment="1" applyProtection="1">
      <alignment horizontal="center" vertical="center" wrapText="1"/>
    </xf>
    <xf numFmtId="0" fontId="0" fillId="0" borderId="4" xfId="0" applyFont="1" applyFill="1" applyBorder="1" applyAlignment="1" applyProtection="1">
      <alignment vertical="center" wrapText="1"/>
    </xf>
    <xf numFmtId="3" fontId="7" fillId="0" borderId="4" xfId="1" applyNumberFormat="1" applyFont="1" applyBorder="1" applyAlignment="1" applyProtection="1">
      <alignment horizontal="right"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vertical="center" wrapText="1"/>
    </xf>
    <xf numFmtId="3" fontId="7" fillId="0" borderId="5" xfId="1" applyNumberFormat="1" applyFont="1" applyBorder="1" applyAlignment="1" applyProtection="1">
      <alignment horizontal="right" vertical="center" wrapText="1"/>
    </xf>
    <xf numFmtId="0" fontId="4" fillId="0" borderId="3" xfId="0" applyFont="1" applyFill="1" applyBorder="1" applyAlignment="1" applyProtection="1">
      <alignment vertical="center" wrapText="1"/>
    </xf>
    <xf numFmtId="0" fontId="4" fillId="0" borderId="4" xfId="0" applyFont="1" applyBorder="1" applyAlignment="1" applyProtection="1">
      <alignment horizontal="center" vertical="center" wrapText="1"/>
    </xf>
    <xf numFmtId="49" fontId="0" fillId="0" borderId="6" xfId="0" applyNumberFormat="1" applyFont="1" applyFill="1" applyBorder="1" applyAlignment="1" applyProtection="1">
      <alignment vertical="center" wrapText="1"/>
    </xf>
    <xf numFmtId="49" fontId="0" fillId="0" borderId="7" xfId="0" applyNumberFormat="1" applyFont="1" applyFill="1" applyBorder="1" applyAlignment="1" applyProtection="1">
      <alignment horizontal="center" vertical="center" wrapText="1"/>
    </xf>
    <xf numFmtId="0" fontId="0" fillId="0" borderId="7" xfId="0" applyFont="1" applyFill="1" applyBorder="1" applyAlignment="1" applyProtection="1">
      <alignment vertical="center" wrapText="1"/>
    </xf>
    <xf numFmtId="3" fontId="0" fillId="3" borderId="7" xfId="0" applyNumberFormat="1" applyFont="1" applyFill="1" applyBorder="1" applyAlignment="1" applyProtection="1">
      <alignment horizontal="right" wrapText="1"/>
      <protection locked="0"/>
    </xf>
    <xf numFmtId="3" fontId="0" fillId="3" borderId="8" xfId="0" applyNumberFormat="1" applyFont="1" applyFill="1" applyBorder="1" applyAlignment="1" applyProtection="1">
      <alignment horizontal="right" wrapText="1"/>
      <protection locked="0"/>
    </xf>
    <xf numFmtId="0" fontId="0" fillId="0" borderId="4" xfId="0" quotePrefix="1" applyFont="1" applyFill="1" applyBorder="1" applyAlignment="1" applyProtection="1">
      <alignment horizontal="center" vertical="center" wrapText="1"/>
    </xf>
    <xf numFmtId="0" fontId="0" fillId="0" borderId="4" xfId="0" applyFont="1" applyBorder="1" applyAlignment="1" applyProtection="1">
      <alignment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23" xfId="0" applyFont="1" applyBorder="1" applyAlignment="1" applyProtection="1">
      <alignment horizontal="center" vertical="center" wrapText="1"/>
    </xf>
    <xf numFmtId="0" fontId="0" fillId="0" borderId="23" xfId="0" applyFont="1" applyBorder="1" applyAlignment="1" applyProtection="1">
      <alignment wrapText="1"/>
    </xf>
    <xf numFmtId="3" fontId="0" fillId="3" borderId="23" xfId="0" applyNumberFormat="1" applyFont="1" applyFill="1" applyBorder="1" applyAlignment="1" applyProtection="1">
      <alignment horizontal="right" vertical="center" wrapText="1"/>
      <protection locked="0"/>
    </xf>
    <xf numFmtId="3" fontId="0" fillId="3" borderId="24" xfId="0" applyNumberFormat="1" applyFont="1" applyFill="1" applyBorder="1" applyAlignment="1" applyProtection="1">
      <alignment horizontal="right" vertical="center" wrapText="1"/>
      <protection locked="0"/>
    </xf>
    <xf numFmtId="0" fontId="11" fillId="0" borderId="0" xfId="0" applyFont="1" applyFill="1" applyAlignment="1" applyProtection="1">
      <alignment horizontal="left" vertical="center" wrapText="1"/>
    </xf>
    <xf numFmtId="0" fontId="11" fillId="0" borderId="0" xfId="0" applyNumberFormat="1" applyFont="1" applyFill="1" applyAlignment="1" applyProtection="1">
      <alignment horizontal="left" vertical="center" wrapText="1"/>
    </xf>
    <xf numFmtId="0" fontId="11" fillId="0" borderId="0" xfId="0" applyFont="1" applyFill="1" applyAlignment="1" applyProtection="1">
      <alignment horizontal="center" vertical="center" wrapText="1"/>
    </xf>
    <xf numFmtId="0" fontId="11" fillId="0" borderId="0" xfId="0" applyFont="1" applyAlignment="1" applyProtection="1">
      <alignment wrapText="1"/>
    </xf>
    <xf numFmtId="0" fontId="13" fillId="0" borderId="0" xfId="0" applyFont="1" applyProtection="1"/>
    <xf numFmtId="0" fontId="7" fillId="0" borderId="23" xfId="2" applyFont="1" applyBorder="1" applyAlignment="1" applyProtection="1">
      <alignment horizontal="center" vertical="center" wrapText="1"/>
    </xf>
    <xf numFmtId="0" fontId="7" fillId="0" borderId="13" xfId="2" applyFont="1" applyBorder="1" applyAlignment="1" applyProtection="1">
      <alignment horizontal="center" vertical="center" wrapText="1"/>
    </xf>
    <xf numFmtId="0" fontId="7" fillId="0" borderId="14" xfId="2" applyFont="1" applyBorder="1" applyAlignment="1" applyProtection="1">
      <alignment horizontal="center" vertical="center" wrapText="1"/>
    </xf>
    <xf numFmtId="0" fontId="7" fillId="0" borderId="9" xfId="2" applyFont="1" applyBorder="1" applyAlignment="1" applyProtection="1">
      <alignment horizontal="left" vertical="center" wrapText="1"/>
    </xf>
    <xf numFmtId="0" fontId="8" fillId="0" borderId="3" xfId="2" applyFont="1" applyBorder="1" applyAlignment="1" applyProtection="1">
      <alignment horizontal="left" vertical="center" wrapText="1"/>
    </xf>
    <xf numFmtId="0" fontId="0" fillId="0" borderId="0" xfId="0" applyFont="1"/>
    <xf numFmtId="0" fontId="0" fillId="0" borderId="0" xfId="0" applyFont="1" applyAlignment="1">
      <alignmen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0" xfId="0" applyFont="1"/>
    <xf numFmtId="0" fontId="17" fillId="0" borderId="0" xfId="0" applyFont="1" applyAlignment="1">
      <alignment horizontal="right"/>
    </xf>
    <xf numFmtId="0" fontId="17" fillId="0" borderId="0" xfId="0" applyFont="1" applyAlignment="1"/>
    <xf numFmtId="0" fontId="17" fillId="0" borderId="0" xfId="0" applyFont="1"/>
    <xf numFmtId="0" fontId="4" fillId="0" borderId="4" xfId="0" applyFont="1" applyBorder="1" applyAlignment="1">
      <alignment horizontal="center" vertical="top" wrapText="1"/>
    </xf>
    <xf numFmtId="0" fontId="4" fillId="0" borderId="4" xfId="0" applyFont="1" applyBorder="1" applyAlignment="1">
      <alignment horizontal="left" vertical="top" wrapText="1"/>
    </xf>
    <xf numFmtId="0" fontId="0" fillId="0" borderId="4"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vertical="center"/>
    </xf>
    <xf numFmtId="0" fontId="4" fillId="0" borderId="0" xfId="0" applyFont="1" applyAlignment="1">
      <alignment vertical="center" wrapText="1"/>
    </xf>
    <xf numFmtId="0" fontId="20" fillId="0" borderId="0" xfId="0" applyFont="1" applyAlignment="1">
      <alignment vertical="center"/>
    </xf>
    <xf numFmtId="0" fontId="0" fillId="0" borderId="0" xfId="0" applyFont="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vertical="center" wrapText="1"/>
    </xf>
    <xf numFmtId="0" fontId="4" fillId="0" borderId="3" xfId="0" applyFont="1" applyBorder="1" applyAlignment="1">
      <alignment vertical="center" wrapText="1"/>
    </xf>
    <xf numFmtId="49" fontId="4" fillId="0" borderId="4" xfId="0" applyNumberFormat="1"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vertical="center" wrapText="1"/>
    </xf>
    <xf numFmtId="0" fontId="4" fillId="0" borderId="22" xfId="0" applyFont="1" applyBorder="1" applyAlignment="1">
      <alignment horizontal="center" vertical="center" wrapText="1"/>
    </xf>
    <xf numFmtId="0" fontId="4" fillId="2" borderId="23" xfId="0" applyFont="1" applyFill="1" applyBorder="1" applyAlignment="1">
      <alignment vertical="center" wrapText="1"/>
    </xf>
    <xf numFmtId="0" fontId="17" fillId="0" borderId="0" xfId="0" applyFont="1" applyAlignment="1">
      <alignment horizontal="right" vertical="center"/>
    </xf>
    <xf numFmtId="0" fontId="15" fillId="0" borderId="3" xfId="0" applyFont="1" applyBorder="1" applyAlignment="1">
      <alignment vertical="center" wrapText="1"/>
    </xf>
    <xf numFmtId="49" fontId="0" fillId="0" borderId="4"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22" fillId="0" borderId="0" xfId="0" applyFont="1" applyAlignment="1">
      <alignment vertical="center"/>
    </xf>
    <xf numFmtId="3" fontId="0" fillId="0" borderId="4" xfId="0" applyNumberFormat="1" applyFont="1" applyBorder="1" applyAlignment="1">
      <alignment horizontal="right" vertical="center"/>
    </xf>
    <xf numFmtId="3" fontId="0" fillId="0" borderId="5"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166" fontId="21" fillId="0" borderId="0" xfId="3" applyNumberFormat="1" applyFont="1" applyBorder="1" applyAlignment="1" applyProtection="1">
      <alignment horizontal="right"/>
    </xf>
    <xf numFmtId="49" fontId="0" fillId="0" borderId="0" xfId="0" applyNumberFormat="1" applyFont="1" applyAlignment="1">
      <alignment vertical="center"/>
    </xf>
    <xf numFmtId="49" fontId="4" fillId="0" borderId="1" xfId="0" applyNumberFormat="1" applyFont="1" applyBorder="1" applyAlignment="1">
      <alignment horizontal="center" vertical="center" wrapText="1"/>
    </xf>
    <xf numFmtId="49" fontId="0" fillId="0" borderId="4" xfId="0" applyNumberFormat="1" applyFont="1" applyBorder="1" applyAlignment="1">
      <alignment vertical="center" wrapText="1"/>
    </xf>
    <xf numFmtId="49" fontId="4" fillId="0" borderId="23" xfId="0" applyNumberFormat="1" applyFont="1" applyBorder="1" applyAlignment="1">
      <alignment horizontal="center" vertical="center" wrapText="1"/>
    </xf>
    <xf numFmtId="49" fontId="17" fillId="0" borderId="0" xfId="0" applyNumberFormat="1" applyFont="1" applyAlignment="1">
      <alignment vertical="center"/>
    </xf>
    <xf numFmtId="3" fontId="0" fillId="0" borderId="4" xfId="0" applyNumberFormat="1" applyFont="1" applyBorder="1" applyAlignment="1">
      <alignment horizontal="center" vertical="center"/>
    </xf>
    <xf numFmtId="0" fontId="21" fillId="0" borderId="0" xfId="2" applyFont="1" applyProtection="1"/>
    <xf numFmtId="0" fontId="17" fillId="0" borderId="0" xfId="0" applyFont="1" applyProtection="1"/>
    <xf numFmtId="0" fontId="20" fillId="0" borderId="0" xfId="0" applyFont="1" applyProtection="1"/>
    <xf numFmtId="0" fontId="7" fillId="0" borderId="13" xfId="2" quotePrefix="1" applyFont="1" applyBorder="1" applyAlignment="1" applyProtection="1">
      <alignment horizontal="center" vertical="center" wrapText="1"/>
    </xf>
    <xf numFmtId="171" fontId="7" fillId="0" borderId="4" xfId="1" applyNumberFormat="1" applyFont="1" applyFill="1" applyBorder="1" applyAlignment="1" applyProtection="1">
      <alignment horizontal="right" vertical="center"/>
    </xf>
    <xf numFmtId="171" fontId="7" fillId="0" borderId="5" xfId="1" applyNumberFormat="1" applyFont="1" applyFill="1" applyBorder="1" applyAlignment="1" applyProtection="1">
      <alignment horizontal="right" vertical="center"/>
    </xf>
    <xf numFmtId="171" fontId="7" fillId="0" borderId="7" xfId="1" applyNumberFormat="1" applyFont="1" applyFill="1" applyBorder="1" applyAlignment="1" applyProtection="1">
      <alignment horizontal="right" vertical="center"/>
    </xf>
    <xf numFmtId="171" fontId="7" fillId="0" borderId="10" xfId="1" applyNumberFormat="1" applyFont="1" applyFill="1" applyBorder="1" applyAlignment="1" applyProtection="1">
      <alignment horizontal="right" vertical="center"/>
    </xf>
    <xf numFmtId="168" fontId="7" fillId="0" borderId="10" xfId="2" applyNumberFormat="1" applyFont="1" applyFill="1" applyBorder="1" applyAlignment="1" applyProtection="1">
      <alignment horizontal="center" vertical="center" wrapText="1"/>
    </xf>
    <xf numFmtId="172" fontId="7" fillId="0" borderId="10" xfId="4" applyNumberFormat="1" applyFont="1" applyFill="1" applyBorder="1" applyAlignment="1" applyProtection="1">
      <alignment horizontal="center" vertical="center" wrapText="1"/>
    </xf>
    <xf numFmtId="172" fontId="7" fillId="0" borderId="11" xfId="4" applyNumberFormat="1" applyFont="1" applyFill="1" applyBorder="1" applyAlignment="1" applyProtection="1">
      <alignment horizontal="center" vertical="center" wrapText="1"/>
    </xf>
    <xf numFmtId="0" fontId="8" fillId="0" borderId="12" xfId="2" applyFont="1" applyBorder="1" applyAlignment="1" applyProtection="1">
      <alignment horizontal="left" vertical="center" wrapText="1"/>
    </xf>
    <xf numFmtId="168" fontId="7" fillId="0" borderId="13" xfId="2" applyNumberFormat="1" applyFont="1" applyFill="1" applyBorder="1" applyAlignment="1" applyProtection="1">
      <alignment horizontal="center" vertical="center" wrapText="1"/>
    </xf>
    <xf numFmtId="171" fontId="7" fillId="0" borderId="13" xfId="1" applyNumberFormat="1" applyFont="1" applyFill="1" applyBorder="1" applyAlignment="1" applyProtection="1">
      <alignment horizontal="right" vertical="center"/>
    </xf>
    <xf numFmtId="171" fontId="7" fillId="0" borderId="14" xfId="1" applyNumberFormat="1" applyFont="1" applyFill="1" applyBorder="1" applyAlignment="1" applyProtection="1">
      <alignment horizontal="right" vertical="center"/>
    </xf>
    <xf numFmtId="168" fontId="7" fillId="0" borderId="4" xfId="2" applyNumberFormat="1" applyFont="1" applyFill="1" applyBorder="1" applyAlignment="1" applyProtection="1">
      <alignment horizontal="center" vertical="center" wrapText="1"/>
    </xf>
    <xf numFmtId="171" fontId="7" fillId="3" borderId="4" xfId="1" applyNumberFormat="1" applyFont="1" applyFill="1" applyBorder="1" applyAlignment="1" applyProtection="1">
      <alignment horizontal="right" vertical="center"/>
      <protection locked="0"/>
    </xf>
    <xf numFmtId="171" fontId="7" fillId="3" borderId="5" xfId="1" applyNumberFormat="1" applyFont="1" applyFill="1" applyBorder="1" applyAlignment="1" applyProtection="1">
      <alignment horizontal="right" vertical="center"/>
      <protection locked="0"/>
    </xf>
    <xf numFmtId="0" fontId="8" fillId="0" borderId="22" xfId="2" applyFont="1" applyBorder="1" applyAlignment="1" applyProtection="1">
      <alignment horizontal="left" vertical="center" wrapText="1"/>
    </xf>
    <xf numFmtId="49" fontId="8" fillId="0" borderId="23" xfId="2" applyNumberFormat="1" applyFont="1" applyBorder="1" applyAlignment="1" applyProtection="1">
      <alignment horizontal="center" vertical="center" wrapText="1"/>
    </xf>
    <xf numFmtId="168" fontId="7" fillId="0" borderId="23" xfId="2" applyNumberFormat="1" applyFont="1" applyFill="1" applyBorder="1" applyAlignment="1" applyProtection="1">
      <alignment horizontal="center" vertical="center" wrapText="1"/>
    </xf>
    <xf numFmtId="171" fontId="7" fillId="0" borderId="23" xfId="1" applyNumberFormat="1" applyFont="1" applyFill="1" applyBorder="1" applyAlignment="1" applyProtection="1">
      <alignment horizontal="right" vertical="center"/>
    </xf>
    <xf numFmtId="171" fontId="7" fillId="0" borderId="24" xfId="1" applyNumberFormat="1" applyFont="1" applyFill="1" applyBorder="1" applyAlignment="1" applyProtection="1">
      <alignment horizontal="right" vertical="center"/>
    </xf>
    <xf numFmtId="3" fontId="0" fillId="3" borderId="4" xfId="0" applyNumberFormat="1" applyFont="1" applyFill="1" applyBorder="1" applyAlignment="1" applyProtection="1">
      <alignment horizontal="right" vertical="center"/>
      <protection locked="0"/>
    </xf>
    <xf numFmtId="3" fontId="0" fillId="3" borderId="5" xfId="0" applyNumberFormat="1" applyFont="1" applyFill="1" applyBorder="1" applyAlignment="1" applyProtection="1">
      <alignment horizontal="right" vertical="center"/>
      <protection locked="0"/>
    </xf>
    <xf numFmtId="3" fontId="0" fillId="0" borderId="4"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4" fillId="3" borderId="4" xfId="0" applyNumberFormat="1" applyFont="1" applyFill="1" applyBorder="1" applyAlignment="1" applyProtection="1">
      <alignment horizontal="right" vertical="center"/>
      <protection locked="0"/>
    </xf>
    <xf numFmtId="49" fontId="22" fillId="0" borderId="0" xfId="0" applyNumberFormat="1" applyFont="1" applyAlignment="1">
      <alignment vertical="center"/>
    </xf>
    <xf numFmtId="49" fontId="4" fillId="0" borderId="25" xfId="0" applyNumberFormat="1" applyFont="1" applyBorder="1" applyAlignment="1">
      <alignment horizontal="center" vertical="center" wrapText="1"/>
    </xf>
    <xf numFmtId="3" fontId="23" fillId="0" borderId="4" xfId="0" applyNumberFormat="1" applyFont="1" applyBorder="1" applyAlignment="1">
      <alignment horizontal="right" vertical="center"/>
    </xf>
    <xf numFmtId="3" fontId="23" fillId="0" borderId="5" xfId="0" applyNumberFormat="1" applyFont="1" applyBorder="1" applyAlignment="1">
      <alignment horizontal="right" vertical="center"/>
    </xf>
    <xf numFmtId="3" fontId="4" fillId="3" borderId="5" xfId="0" applyNumberFormat="1" applyFont="1" applyFill="1" applyBorder="1" applyAlignment="1" applyProtection="1">
      <alignment horizontal="right" vertical="center"/>
      <protection locked="0"/>
    </xf>
    <xf numFmtId="49" fontId="0" fillId="0" borderId="0" xfId="0" applyNumberFormat="1" applyFont="1" applyBorder="1" applyAlignment="1">
      <alignment vertical="center"/>
    </xf>
    <xf numFmtId="3" fontId="8" fillId="3" borderId="4" xfId="1" applyNumberFormat="1" applyFont="1" applyFill="1" applyBorder="1" applyAlignment="1" applyProtection="1">
      <alignment horizontal="center" vertical="center"/>
      <protection locked="0"/>
    </xf>
    <xf numFmtId="3" fontId="8" fillId="3" borderId="7" xfId="1" applyNumberFormat="1" applyFont="1" applyFill="1" applyBorder="1" applyAlignment="1" applyProtection="1">
      <alignment horizontal="center" vertical="center"/>
      <protection locked="0"/>
    </xf>
    <xf numFmtId="0" fontId="21" fillId="0" borderId="0" xfId="2" applyFont="1" applyAlignment="1" applyProtection="1">
      <alignment horizontal="right"/>
    </xf>
    <xf numFmtId="0" fontId="23" fillId="0" borderId="0" xfId="0" applyFont="1" applyBorder="1" applyAlignment="1" applyProtection="1">
      <alignment horizontal="justify" vertical="center" wrapText="1"/>
    </xf>
    <xf numFmtId="0" fontId="23" fillId="0" borderId="0" xfId="0" applyFont="1" applyAlignment="1" applyProtection="1">
      <alignment horizontal="justify" vertical="center"/>
    </xf>
    <xf numFmtId="0" fontId="23" fillId="0" borderId="4" xfId="0" applyFont="1" applyBorder="1" applyAlignment="1" applyProtection="1">
      <alignment horizontal="center" vertical="center" wrapText="1"/>
    </xf>
    <xf numFmtId="0" fontId="23" fillId="0" borderId="0" xfId="0" applyFont="1" applyFill="1" applyBorder="1" applyAlignment="1" applyProtection="1">
      <alignment horizontal="justify" vertical="center" wrapText="1"/>
    </xf>
    <xf numFmtId="0" fontId="23" fillId="0" borderId="0" xfId="0" applyFont="1" applyAlignment="1" applyProtection="1">
      <alignment vertical="center" wrapText="1"/>
    </xf>
    <xf numFmtId="0" fontId="23" fillId="0" borderId="31" xfId="0" applyFont="1" applyBorder="1" applyAlignment="1" applyProtection="1">
      <alignment horizontal="right" vertical="center" wrapText="1"/>
    </xf>
    <xf numFmtId="0" fontId="23" fillId="0" borderId="0" xfId="0" applyFont="1" applyBorder="1" applyAlignment="1" applyProtection="1">
      <alignment vertical="center" wrapText="1"/>
    </xf>
    <xf numFmtId="14" fontId="8" fillId="3" borderId="5" xfId="1" applyNumberFormat="1" applyFont="1" applyFill="1" applyBorder="1" applyAlignment="1" applyProtection="1">
      <alignment horizontal="left" vertical="center"/>
      <protection locked="0"/>
    </xf>
    <xf numFmtId="0" fontId="23" fillId="0" borderId="0" xfId="0" applyFont="1" applyBorder="1" applyAlignment="1" applyProtection="1">
      <alignment horizontal="left" vertical="center" wrapText="1"/>
    </xf>
    <xf numFmtId="0" fontId="23" fillId="0" borderId="0" xfId="0" applyFont="1" applyAlignment="1" applyProtection="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4" xfId="0" applyFont="1" applyBorder="1" applyAlignment="1">
      <alignment horizontal="center"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1" xfId="0" applyFont="1" applyBorder="1" applyAlignment="1" applyProtection="1">
      <alignment horizontal="left" vertical="center" textRotation="180" wrapText="1" readingOrder="2"/>
    </xf>
    <xf numFmtId="0" fontId="4" fillId="0" borderId="1" xfId="0" applyFont="1" applyBorder="1" applyAlignment="1" applyProtection="1">
      <alignment horizontal="left" vertical="center" textRotation="180" wrapText="1" readingOrder="2"/>
    </xf>
    <xf numFmtId="3" fontId="4" fillId="0" borderId="2" xfId="0" applyNumberFormat="1" applyFont="1" applyFill="1" applyBorder="1" applyAlignment="1" applyProtection="1">
      <alignment horizontal="center" vertical="center"/>
    </xf>
    <xf numFmtId="0" fontId="0" fillId="0" borderId="3" xfId="0" applyFont="1" applyBorder="1" applyAlignment="1" applyProtection="1">
      <alignment horizontal="center" vertical="center"/>
    </xf>
    <xf numFmtId="3" fontId="0" fillId="0" borderId="5" xfId="0" applyNumberFormat="1" applyFont="1" applyFill="1" applyBorder="1" applyAlignment="1" applyProtection="1">
      <alignment horizontal="center" vertical="center"/>
    </xf>
    <xf numFmtId="0" fontId="4" fillId="0" borderId="3" xfId="0" applyFont="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horizontal="lef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1" xfId="0" applyFont="1" applyBorder="1" applyAlignment="1">
      <alignment vertical="top" wrapText="1"/>
    </xf>
    <xf numFmtId="3" fontId="8" fillId="3" borderId="5" xfId="1" applyNumberFormat="1" applyFont="1" applyFill="1" applyBorder="1" applyAlignment="1" applyProtection="1">
      <alignment horizontal="right" vertical="center"/>
      <protection locked="0"/>
    </xf>
    <xf numFmtId="0" fontId="0" fillId="0" borderId="40" xfId="0" applyFont="1" applyBorder="1" applyAlignment="1">
      <alignment vertical="top" wrapText="1"/>
    </xf>
    <xf numFmtId="0" fontId="0" fillId="0" borderId="20" xfId="0" applyFont="1" applyBorder="1" applyAlignment="1">
      <alignment vertical="top" wrapText="1"/>
    </xf>
    <xf numFmtId="0" fontId="0" fillId="0" borderId="23" xfId="0" applyFont="1" applyBorder="1" applyAlignment="1" applyProtection="1">
      <alignment horizontal="left" vertical="center" wrapText="1"/>
    </xf>
    <xf numFmtId="3" fontId="8" fillId="3" borderId="24" xfId="1" applyNumberFormat="1" applyFont="1" applyFill="1" applyBorder="1" applyAlignment="1" applyProtection="1">
      <alignment horizontal="right" vertical="center"/>
      <protection locked="0"/>
    </xf>
    <xf numFmtId="3" fontId="4" fillId="0" borderId="5" xfId="0" applyNumberFormat="1" applyFont="1" applyBorder="1" applyAlignment="1">
      <alignment horizontal="center" vertical="top" wrapText="1"/>
    </xf>
    <xf numFmtId="3" fontId="0" fillId="0" borderId="24" xfId="0" applyNumberFormat="1" applyFont="1" applyBorder="1" applyAlignment="1">
      <alignment vertical="top" wrapText="1"/>
    </xf>
    <xf numFmtId="3" fontId="0" fillId="0" borderId="0" xfId="0" applyNumberFormat="1" applyFont="1" applyBorder="1" applyAlignment="1">
      <alignment vertical="top" wrapText="1"/>
    </xf>
    <xf numFmtId="3" fontId="0" fillId="0" borderId="0" xfId="0" applyNumberFormat="1" applyFont="1"/>
    <xf numFmtId="3" fontId="0" fillId="0" borderId="5"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3" fontId="0" fillId="3" borderId="5" xfId="0" applyNumberFormat="1" applyFont="1" applyFill="1" applyBorder="1" applyAlignment="1" applyProtection="1">
      <alignment vertical="top" wrapText="1"/>
      <protection locked="0"/>
    </xf>
    <xf numFmtId="3" fontId="4" fillId="0" borderId="5" xfId="0" applyNumberFormat="1" applyFont="1" applyBorder="1" applyAlignment="1">
      <alignment vertical="top" wrapText="1"/>
    </xf>
    <xf numFmtId="0" fontId="4" fillId="0" borderId="3" xfId="0" applyFont="1" applyBorder="1" applyAlignment="1">
      <alignment horizontal="center" vertical="top" wrapText="1"/>
    </xf>
    <xf numFmtId="0" fontId="8" fillId="3" borderId="3" xfId="2" applyFont="1" applyFill="1" applyBorder="1" applyAlignment="1" applyProtection="1">
      <alignment horizontal="left" vertical="center" wrapText="1"/>
      <protection locked="0"/>
    </xf>
    <xf numFmtId="0" fontId="8" fillId="3" borderId="6" xfId="2" applyFont="1" applyFill="1" applyBorder="1" applyAlignment="1" applyProtection="1">
      <alignment horizontal="left" vertical="center" wrapText="1"/>
      <protection locked="0"/>
    </xf>
    <xf numFmtId="3" fontId="22" fillId="0" borderId="0" xfId="0" applyNumberFormat="1" applyFont="1" applyAlignment="1">
      <alignment vertical="center"/>
    </xf>
    <xf numFmtId="3" fontId="17" fillId="0" borderId="0" xfId="0" applyNumberFormat="1" applyFont="1" applyAlignment="1">
      <alignment horizontal="right" vertical="center"/>
    </xf>
    <xf numFmtId="3" fontId="0" fillId="0" borderId="0" xfId="0" applyNumberFormat="1" applyFont="1" applyBorder="1" applyAlignment="1">
      <alignment vertical="center"/>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0" xfId="0" applyNumberFormat="1" applyFont="1" applyAlignment="1">
      <alignment vertical="center"/>
    </xf>
    <xf numFmtId="49" fontId="8" fillId="3" borderId="8" xfId="1" applyNumberFormat="1" applyFont="1" applyFill="1" applyBorder="1" applyAlignment="1" applyProtection="1">
      <alignment horizontal="left" vertical="center"/>
      <protection locked="0"/>
    </xf>
    <xf numFmtId="49" fontId="8" fillId="3" borderId="7" xfId="1" applyNumberFormat="1" applyFont="1" applyFill="1" applyBorder="1" applyAlignment="1" applyProtection="1">
      <alignment horizontal="left" vertical="center"/>
      <protection locked="0"/>
    </xf>
    <xf numFmtId="3" fontId="23" fillId="0" borderId="5" xfId="0" applyNumberFormat="1" applyFont="1" applyBorder="1" applyAlignment="1" applyProtection="1">
      <alignment horizontal="center" vertical="center" wrapText="1"/>
    </xf>
    <xf numFmtId="3" fontId="8" fillId="0" borderId="5" xfId="1" applyNumberFormat="1" applyFont="1" applyBorder="1" applyAlignment="1" applyProtection="1">
      <alignment horizontal="center" vertical="center"/>
    </xf>
    <xf numFmtId="3" fontId="8" fillId="0" borderId="5" xfId="1" applyNumberFormat="1" applyFont="1" applyBorder="1" applyAlignment="1" applyProtection="1">
      <alignment horizontal="right" vertical="center"/>
    </xf>
    <xf numFmtId="0" fontId="7" fillId="0" borderId="0" xfId="0" applyFont="1" applyAlignment="1" applyProtection="1">
      <alignment horizontal="right" indent="1"/>
    </xf>
    <xf numFmtId="14" fontId="8" fillId="3" borderId="4"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xf>
    <xf numFmtId="171" fontId="8" fillId="0" borderId="4" xfId="1" applyNumberFormat="1" applyFont="1" applyFill="1" applyBorder="1" applyAlignment="1" applyProtection="1">
      <alignment horizontal="left" vertical="center"/>
    </xf>
    <xf numFmtId="0" fontId="23" fillId="0" borderId="31" xfId="0" applyFont="1" applyBorder="1" applyAlignment="1" applyProtection="1">
      <alignment vertical="center" wrapText="1"/>
    </xf>
    <xf numFmtId="0" fontId="23" fillId="0" borderId="39" xfId="0" applyFont="1" applyBorder="1" applyAlignment="1" applyProtection="1">
      <alignment vertical="center" wrapText="1"/>
    </xf>
    <xf numFmtId="14" fontId="23" fillId="0" borderId="4" xfId="0" applyNumberFormat="1" applyFont="1" applyBorder="1" applyAlignment="1" applyProtection="1">
      <alignment horizontal="left" vertical="center" wrapText="1"/>
    </xf>
    <xf numFmtId="0" fontId="0" fillId="0" borderId="3" xfId="0" applyFont="1" applyFill="1" applyBorder="1" applyAlignment="1" applyProtection="1">
      <alignment vertical="center" wrapText="1"/>
    </xf>
    <xf numFmtId="49" fontId="0" fillId="0" borderId="3" xfId="0" applyNumberFormat="1" applyFont="1" applyFill="1" applyBorder="1" applyAlignment="1">
      <alignment vertical="center" wrapText="1"/>
    </xf>
    <xf numFmtId="0" fontId="0" fillId="0" borderId="22" xfId="0" applyFont="1" applyFill="1" applyBorder="1" applyAlignment="1" applyProtection="1">
      <alignment wrapText="1"/>
    </xf>
    <xf numFmtId="3" fontId="0" fillId="0" borderId="4" xfId="0" applyNumberFormat="1" applyFont="1" applyFill="1" applyBorder="1" applyAlignment="1" applyProtection="1">
      <alignment horizontal="center" vertical="center"/>
    </xf>
    <xf numFmtId="49" fontId="8" fillId="3" borderId="4" xfId="1" applyNumberFormat="1" applyFont="1" applyFill="1" applyBorder="1" applyAlignment="1" applyProtection="1">
      <alignment horizontal="left" vertical="center" wrapText="1"/>
      <protection locked="0"/>
    </xf>
    <xf numFmtId="0" fontId="12" fillId="0" borderId="17" xfId="0" applyFont="1" applyBorder="1" applyAlignment="1" applyProtection="1">
      <alignment horizontal="left" vertical="top" wrapText="1"/>
    </xf>
    <xf numFmtId="0" fontId="6" fillId="0" borderId="0" xfId="0" applyFont="1" applyFill="1" applyAlignment="1" applyProtection="1">
      <alignment horizontal="center" vertical="center" wrapText="1"/>
    </xf>
    <xf numFmtId="0" fontId="8" fillId="0" borderId="7"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0" borderId="0" xfId="0" applyFont="1" applyAlignment="1" applyProtection="1">
      <alignment horizontal="center" wrapText="1"/>
    </xf>
    <xf numFmtId="171" fontId="8" fillId="3" borderId="7" xfId="1" applyNumberFormat="1" applyFont="1" applyFill="1" applyBorder="1" applyAlignment="1" applyProtection="1">
      <alignment horizontal="left" vertical="center" wrapText="1"/>
      <protection locked="0"/>
    </xf>
    <xf numFmtId="171" fontId="8" fillId="3" borderId="13" xfId="1" applyNumberFormat="1" applyFont="1" applyFill="1" applyBorder="1" applyAlignment="1" applyProtection="1">
      <alignment horizontal="left" vertical="center" wrapText="1"/>
      <protection locked="0"/>
    </xf>
    <xf numFmtId="0" fontId="6" fillId="0" borderId="0" xfId="2" applyFont="1" applyAlignment="1" applyProtection="1">
      <alignment horizontal="center"/>
    </xf>
    <xf numFmtId="0" fontId="7" fillId="0" borderId="0" xfId="2" applyFont="1" applyAlignment="1" applyProtection="1">
      <alignment horizontal="center"/>
    </xf>
    <xf numFmtId="168" fontId="7" fillId="0" borderId="1" xfId="3" applyNumberFormat="1" applyFont="1" applyBorder="1" applyAlignment="1" applyProtection="1">
      <alignment horizontal="center" vertical="center" wrapText="1"/>
    </xf>
    <xf numFmtId="168" fontId="7" fillId="0" borderId="2" xfId="3" applyNumberFormat="1" applyFont="1" applyBorder="1" applyAlignment="1" applyProtection="1">
      <alignment horizontal="center" vertical="center" wrapText="1"/>
    </xf>
    <xf numFmtId="0" fontId="7" fillId="0" borderId="15" xfId="2" applyFont="1" applyBorder="1" applyAlignment="1" applyProtection="1">
      <alignment horizontal="center" vertical="center" wrapText="1"/>
    </xf>
    <xf numFmtId="0" fontId="7" fillId="0" borderId="12" xfId="2" applyFont="1" applyBorder="1" applyAlignment="1" applyProtection="1">
      <alignment horizontal="center" vertical="center" wrapText="1"/>
    </xf>
    <xf numFmtId="49" fontId="7" fillId="0" borderId="16" xfId="2" applyNumberFormat="1" applyFont="1" applyBorder="1" applyAlignment="1" applyProtection="1">
      <alignment horizontal="center" vertical="center" wrapText="1"/>
    </xf>
    <xf numFmtId="49" fontId="7" fillId="0" borderId="13" xfId="2" applyNumberFormat="1" applyFont="1" applyBorder="1" applyAlignment="1" applyProtection="1">
      <alignment horizontal="center" vertical="center" wrapText="1"/>
    </xf>
    <xf numFmtId="167" fontId="14" fillId="0" borderId="20" xfId="2" applyNumberFormat="1" applyFont="1" applyBorder="1" applyAlignment="1" applyProtection="1">
      <alignment horizontal="center"/>
    </xf>
    <xf numFmtId="166" fontId="21" fillId="0" borderId="0" xfId="3" applyNumberFormat="1" applyFont="1" applyBorder="1" applyAlignment="1" applyProtection="1">
      <alignment horizontal="right"/>
    </xf>
    <xf numFmtId="0" fontId="4" fillId="0" borderId="41" xfId="0" applyFont="1" applyBorder="1" applyAlignment="1" applyProtection="1">
      <alignment horizontal="left" vertical="center"/>
    </xf>
    <xf numFmtId="0" fontId="4" fillId="0" borderId="42" xfId="0" applyFont="1" applyBorder="1" applyAlignment="1" applyProtection="1">
      <alignment horizontal="left" vertical="center"/>
    </xf>
    <xf numFmtId="0" fontId="18" fillId="0" borderId="0" xfId="0" applyFont="1" applyAlignment="1" applyProtection="1">
      <alignment horizontal="center" vertical="center" wrapText="1"/>
    </xf>
    <xf numFmtId="0" fontId="4" fillId="0" borderId="0" xfId="0" applyFont="1" applyAlignment="1" applyProtection="1">
      <alignment horizontal="center" vertical="center" shrinkToFit="1"/>
    </xf>
    <xf numFmtId="0" fontId="4" fillId="0" borderId="0" xfId="0" applyFont="1" applyBorder="1" applyAlignment="1" applyProtection="1">
      <alignment horizontal="center" vertical="center" shrinkToFit="1"/>
    </xf>
    <xf numFmtId="0" fontId="19" fillId="0" borderId="0" xfId="0" applyFont="1" applyAlignment="1" applyProtection="1">
      <alignment horizontal="center" wrapText="1"/>
    </xf>
    <xf numFmtId="0" fontId="4" fillId="0" borderId="0" xfId="0" applyFont="1" applyAlignment="1" applyProtection="1">
      <alignment horizontal="center" wrapText="1"/>
    </xf>
    <xf numFmtId="0" fontId="4" fillId="0" borderId="2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9" fillId="0" borderId="0" xfId="0" applyFont="1" applyAlignment="1">
      <alignment horizontal="center" vertical="center" wrapText="1"/>
    </xf>
    <xf numFmtId="14" fontId="7" fillId="0" borderId="0" xfId="0" applyNumberFormat="1" applyFont="1" applyBorder="1" applyAlignment="1" applyProtection="1">
      <alignment horizontal="center" wrapText="1"/>
    </xf>
    <xf numFmtId="0" fontId="8" fillId="0" borderId="0" xfId="0" applyFont="1" applyBorder="1" applyProtection="1"/>
    <xf numFmtId="0" fontId="0" fillId="0" borderId="0" xfId="0" applyFont="1" applyBorder="1" applyAlignment="1">
      <alignment vertical="center"/>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6" fillId="0" borderId="0" xfId="0" applyFont="1" applyAlignment="1">
      <alignment horizontal="center" vertical="center"/>
    </xf>
    <xf numFmtId="14" fontId="15"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19"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25" fillId="0" borderId="0" xfId="2" applyFont="1" applyAlignment="1" applyProtection="1">
      <alignment horizontal="center"/>
    </xf>
    <xf numFmtId="14" fontId="7" fillId="0" borderId="0" xfId="2" applyNumberFormat="1" applyFont="1" applyAlignment="1" applyProtection="1">
      <alignment horizontal="center"/>
    </xf>
    <xf numFmtId="0" fontId="8" fillId="0" borderId="20" xfId="2" applyFont="1" applyBorder="1" applyAlignment="1" applyProtection="1">
      <alignment horizontal="center"/>
    </xf>
    <xf numFmtId="0" fontId="7" fillId="0" borderId="21" xfId="2" applyFont="1" applyBorder="1" applyAlignment="1" applyProtection="1">
      <alignment horizontal="center" vertical="center" wrapText="1"/>
    </xf>
    <xf numFmtId="0" fontId="7" fillId="0" borderId="3" xfId="2" applyFont="1" applyBorder="1" applyAlignment="1" applyProtection="1">
      <alignment horizontal="center" vertical="center" wrapText="1"/>
    </xf>
    <xf numFmtId="0" fontId="7" fillId="0" borderId="22" xfId="2" applyFont="1" applyBorder="1" applyAlignment="1" applyProtection="1">
      <alignment horizontal="center" vertical="center" wrapText="1"/>
    </xf>
    <xf numFmtId="0" fontId="7" fillId="0" borderId="1" xfId="2" applyFont="1" applyBorder="1" applyAlignment="1" applyProtection="1">
      <alignment horizontal="center" vertical="center" wrapText="1"/>
    </xf>
    <xf numFmtId="0" fontId="7" fillId="0" borderId="4" xfId="2" applyFont="1" applyBorder="1" applyAlignment="1" applyProtection="1">
      <alignment horizontal="center" vertical="center" wrapText="1"/>
    </xf>
    <xf numFmtId="0" fontId="7" fillId="0" borderId="23" xfId="2" applyFont="1" applyBorder="1" applyAlignment="1" applyProtection="1">
      <alignment horizontal="center" vertical="center" wrapText="1"/>
    </xf>
    <xf numFmtId="0" fontId="7" fillId="0" borderId="2" xfId="2" applyFont="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24" xfId="2" applyFont="1" applyBorder="1" applyAlignment="1" applyProtection="1">
      <alignment horizontal="center" vertical="center" wrapText="1"/>
    </xf>
    <xf numFmtId="0" fontId="26" fillId="0" borderId="0" xfId="0" applyFont="1" applyAlignment="1">
      <alignment horizontal="center"/>
    </xf>
    <xf numFmtId="0" fontId="23" fillId="0" borderId="28"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23" fillId="0" borderId="30" xfId="0" applyFont="1" applyBorder="1" applyAlignment="1" applyProtection="1">
      <alignment horizontal="left" vertical="center" wrapText="1"/>
    </xf>
    <xf numFmtId="0" fontId="23" fillId="0" borderId="3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39" xfId="0" applyFont="1" applyBorder="1" applyAlignment="1" applyProtection="1">
      <alignment horizontal="left" vertical="center" wrapText="1"/>
    </xf>
    <xf numFmtId="0" fontId="15" fillId="0" borderId="0" xfId="0" applyFont="1" applyAlignment="1">
      <alignment horizontal="center"/>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indent="2"/>
    </xf>
    <xf numFmtId="0" fontId="23" fillId="0" borderId="0" xfId="0" applyFont="1" applyBorder="1" applyAlignment="1" applyProtection="1">
      <alignment horizontal="left" vertical="center" wrapText="1" indent="2"/>
    </xf>
    <xf numFmtId="0" fontId="23" fillId="0" borderId="39" xfId="0" applyFont="1" applyBorder="1" applyAlignment="1" applyProtection="1">
      <alignment horizontal="left" vertical="center" wrapText="1" indent="2"/>
    </xf>
    <xf numFmtId="0" fontId="23" fillId="0" borderId="32"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23" fillId="0" borderId="32" xfId="0" applyFont="1" applyBorder="1" applyAlignment="1" applyProtection="1">
      <alignment horizontal="justify" vertical="center" wrapText="1"/>
    </xf>
    <xf numFmtId="0" fontId="0" fillId="0" borderId="34" xfId="0" applyBorder="1" applyAlignment="1" applyProtection="1">
      <alignment horizontal="justify" vertical="center" wrapText="1"/>
    </xf>
    <xf numFmtId="0" fontId="23" fillId="0" borderId="7"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0" borderId="32" xfId="0" applyFont="1" applyBorder="1" applyAlignment="1" applyProtection="1">
      <alignment horizontal="justify" vertical="center"/>
    </xf>
    <xf numFmtId="0" fontId="0" fillId="0" borderId="33" xfId="0" applyBorder="1" applyAlignment="1" applyProtection="1">
      <alignment horizontal="justify" vertical="center"/>
    </xf>
    <xf numFmtId="0" fontId="0" fillId="0" borderId="38" xfId="0" applyBorder="1" applyAlignment="1" applyProtection="1">
      <alignment horizontal="justify" vertical="center"/>
    </xf>
    <xf numFmtId="0" fontId="23" fillId="0" borderId="36" xfId="0" applyFont="1" applyBorder="1" applyAlignment="1" applyProtection="1">
      <alignment horizontal="left" vertical="center" wrapText="1" indent="2"/>
    </xf>
    <xf numFmtId="0" fontId="23" fillId="0" borderId="18" xfId="0" applyFont="1" applyBorder="1" applyAlignment="1" applyProtection="1">
      <alignment horizontal="left" vertical="center" wrapText="1" indent="2"/>
    </xf>
    <xf numFmtId="0" fontId="23" fillId="0" borderId="43" xfId="0" applyFont="1" applyBorder="1" applyAlignment="1" applyProtection="1">
      <alignment horizontal="left" vertical="center" wrapText="1" indent="2"/>
    </xf>
    <xf numFmtId="0" fontId="23" fillId="0" borderId="33" xfId="0" applyFont="1" applyBorder="1" applyAlignment="1" applyProtection="1">
      <alignment horizontal="justify" vertical="center"/>
    </xf>
    <xf numFmtId="0" fontId="23" fillId="0" borderId="34" xfId="0" applyFont="1" applyBorder="1" applyAlignment="1" applyProtection="1">
      <alignment horizontal="justify" vertical="center"/>
    </xf>
    <xf numFmtId="0" fontId="23" fillId="0" borderId="36" xfId="0" applyFont="1" applyBorder="1" applyAlignment="1" applyProtection="1">
      <alignment horizontal="justify" vertical="center" wrapText="1"/>
    </xf>
    <xf numFmtId="0" fontId="23" fillId="0" borderId="18" xfId="0" applyFont="1" applyBorder="1" applyAlignment="1" applyProtection="1">
      <alignment horizontal="justify" vertical="center" wrapText="1"/>
    </xf>
    <xf numFmtId="0" fontId="23" fillId="0" borderId="37" xfId="0" applyFont="1" applyBorder="1" applyAlignment="1" applyProtection="1">
      <alignment horizontal="justify" vertical="center" wrapText="1"/>
    </xf>
    <xf numFmtId="0" fontId="0" fillId="0" borderId="31" xfId="0" applyBorder="1"/>
    <xf numFmtId="0" fontId="0" fillId="0" borderId="0" xfId="0" applyBorder="1"/>
    <xf numFmtId="0" fontId="23" fillId="0" borderId="26" xfId="0" applyFont="1" applyFill="1" applyBorder="1" applyAlignment="1" applyProtection="1">
      <alignment horizontal="justify" vertical="center"/>
    </xf>
    <xf numFmtId="0" fontId="23" fillId="0" borderId="27" xfId="0" applyFont="1" applyFill="1" applyBorder="1" applyAlignment="1" applyProtection="1">
      <alignment horizontal="justify" vertical="center"/>
    </xf>
    <xf numFmtId="0" fontId="23" fillId="0" borderId="35" xfId="0" applyFont="1" applyFill="1" applyBorder="1" applyAlignment="1" applyProtection="1">
      <alignment horizontal="justify" vertical="center"/>
    </xf>
    <xf numFmtId="0" fontId="23" fillId="0" borderId="32" xfId="0" applyFont="1" applyBorder="1" applyAlignment="1" applyProtection="1">
      <alignment horizontal="left" vertical="center" wrapText="1"/>
    </xf>
    <xf numFmtId="0" fontId="23" fillId="0" borderId="33" xfId="0" applyFont="1" applyBorder="1" applyAlignment="1" applyProtection="1">
      <alignment horizontal="left" vertical="center" wrapText="1"/>
    </xf>
    <xf numFmtId="0" fontId="23" fillId="0" borderId="34" xfId="0" applyFont="1" applyBorder="1" applyAlignment="1" applyProtection="1">
      <alignment horizontal="left" vertical="center" wrapText="1"/>
    </xf>
  </cellXfs>
  <cellStyles count="5">
    <cellStyle name="Comma" xfId="1" builtinId="3"/>
    <cellStyle name="Comma 10 2" xfId="4"/>
    <cellStyle name="Comma 2" xfId="3"/>
    <cellStyle name="Normal" xfId="0" builtinId="0"/>
    <cellStyle name="Normal 2" xfId="2"/>
  </cellStyles>
  <dxfs count="2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0504D"/>
      <color rgb="FFFF99CC"/>
      <color rgb="FFFF0066"/>
      <color rgb="FFFF3399"/>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1"/>
  <sheetViews>
    <sheetView tabSelected="1" zoomScaleNormal="100" workbookViewId="0">
      <selection activeCell="B5" sqref="B5"/>
    </sheetView>
  </sheetViews>
  <sheetFormatPr defaultRowHeight="15"/>
  <cols>
    <col min="1" max="1" width="32.85546875" style="3" customWidth="1"/>
    <col min="2" max="2" width="32.85546875" style="18" customWidth="1"/>
    <col min="3" max="3" width="18.140625" style="3" customWidth="1"/>
    <col min="4" max="4" width="18.28515625" style="35" customWidth="1"/>
    <col min="5" max="219" width="9.140625" style="3"/>
    <col min="220" max="220" width="5.7109375" style="3" customWidth="1"/>
    <col min="221" max="221" width="18.85546875" style="3" customWidth="1"/>
    <col min="222" max="222" width="12.7109375" style="3" customWidth="1"/>
    <col min="223" max="223" width="15.28515625" style="3" customWidth="1"/>
    <col min="224" max="224" width="11.7109375" style="3" customWidth="1"/>
    <col min="225" max="225" width="13.5703125" style="3" customWidth="1"/>
    <col min="226" max="226" width="15.5703125" style="3" customWidth="1"/>
    <col min="227" max="475" width="9.140625" style="3"/>
    <col min="476" max="476" width="5.7109375" style="3" customWidth="1"/>
    <col min="477" max="477" width="18.85546875" style="3" customWidth="1"/>
    <col min="478" max="478" width="12.7109375" style="3" customWidth="1"/>
    <col min="479" max="479" width="15.28515625" style="3" customWidth="1"/>
    <col min="480" max="480" width="11.7109375" style="3" customWidth="1"/>
    <col min="481" max="481" width="13.5703125" style="3" customWidth="1"/>
    <col min="482" max="482" width="15.5703125" style="3" customWidth="1"/>
    <col min="483" max="731" width="9.140625" style="3"/>
    <col min="732" max="732" width="5.7109375" style="3" customWidth="1"/>
    <col min="733" max="733" width="18.85546875" style="3" customWidth="1"/>
    <col min="734" max="734" width="12.7109375" style="3" customWidth="1"/>
    <col min="735" max="735" width="15.28515625" style="3" customWidth="1"/>
    <col min="736" max="736" width="11.7109375" style="3" customWidth="1"/>
    <col min="737" max="737" width="13.5703125" style="3" customWidth="1"/>
    <col min="738" max="738" width="15.5703125" style="3" customWidth="1"/>
    <col min="739" max="987" width="9.140625" style="3"/>
    <col min="988" max="988" width="5.7109375" style="3" customWidth="1"/>
    <col min="989" max="989" width="18.85546875" style="3" customWidth="1"/>
    <col min="990" max="990" width="12.7109375" style="3" customWidth="1"/>
    <col min="991" max="991" width="15.28515625" style="3" customWidth="1"/>
    <col min="992" max="992" width="11.7109375" style="3" customWidth="1"/>
    <col min="993" max="993" width="13.5703125" style="3" customWidth="1"/>
    <col min="994" max="994" width="15.5703125" style="3" customWidth="1"/>
    <col min="995" max="1243" width="9.140625" style="3"/>
    <col min="1244" max="1244" width="5.7109375" style="3" customWidth="1"/>
    <col min="1245" max="1245" width="18.85546875" style="3" customWidth="1"/>
    <col min="1246" max="1246" width="12.7109375" style="3" customWidth="1"/>
    <col min="1247" max="1247" width="15.28515625" style="3" customWidth="1"/>
    <col min="1248" max="1248" width="11.7109375" style="3" customWidth="1"/>
    <col min="1249" max="1249" width="13.5703125" style="3" customWidth="1"/>
    <col min="1250" max="1250" width="15.5703125" style="3" customWidth="1"/>
    <col min="1251" max="1499" width="9.140625" style="3"/>
    <col min="1500" max="1500" width="5.7109375" style="3" customWidth="1"/>
    <col min="1501" max="1501" width="18.85546875" style="3" customWidth="1"/>
    <col min="1502" max="1502" width="12.7109375" style="3" customWidth="1"/>
    <col min="1503" max="1503" width="15.28515625" style="3" customWidth="1"/>
    <col min="1504" max="1504" width="11.7109375" style="3" customWidth="1"/>
    <col min="1505" max="1505" width="13.5703125" style="3" customWidth="1"/>
    <col min="1506" max="1506" width="15.5703125" style="3" customWidth="1"/>
    <col min="1507" max="1755" width="9.140625" style="3"/>
    <col min="1756" max="1756" width="5.7109375" style="3" customWidth="1"/>
    <col min="1757" max="1757" width="18.85546875" style="3" customWidth="1"/>
    <col min="1758" max="1758" width="12.7109375" style="3" customWidth="1"/>
    <col min="1759" max="1759" width="15.28515625" style="3" customWidth="1"/>
    <col min="1760" max="1760" width="11.7109375" style="3" customWidth="1"/>
    <col min="1761" max="1761" width="13.5703125" style="3" customWidth="1"/>
    <col min="1762" max="1762" width="15.5703125" style="3" customWidth="1"/>
    <col min="1763" max="2011" width="9.140625" style="3"/>
    <col min="2012" max="2012" width="5.7109375" style="3" customWidth="1"/>
    <col min="2013" max="2013" width="18.85546875" style="3" customWidth="1"/>
    <col min="2014" max="2014" width="12.7109375" style="3" customWidth="1"/>
    <col min="2015" max="2015" width="15.28515625" style="3" customWidth="1"/>
    <col min="2016" max="2016" width="11.7109375" style="3" customWidth="1"/>
    <col min="2017" max="2017" width="13.5703125" style="3" customWidth="1"/>
    <col min="2018" max="2018" width="15.5703125" style="3" customWidth="1"/>
    <col min="2019" max="2267" width="9.140625" style="3"/>
    <col min="2268" max="2268" width="5.7109375" style="3" customWidth="1"/>
    <col min="2269" max="2269" width="18.85546875" style="3" customWidth="1"/>
    <col min="2270" max="2270" width="12.7109375" style="3" customWidth="1"/>
    <col min="2271" max="2271" width="15.28515625" style="3" customWidth="1"/>
    <col min="2272" max="2272" width="11.7109375" style="3" customWidth="1"/>
    <col min="2273" max="2273" width="13.5703125" style="3" customWidth="1"/>
    <col min="2274" max="2274" width="15.5703125" style="3" customWidth="1"/>
    <col min="2275" max="2523" width="9.140625" style="3"/>
    <col min="2524" max="2524" width="5.7109375" style="3" customWidth="1"/>
    <col min="2525" max="2525" width="18.85546875" style="3" customWidth="1"/>
    <col min="2526" max="2526" width="12.7109375" style="3" customWidth="1"/>
    <col min="2527" max="2527" width="15.28515625" style="3" customWidth="1"/>
    <col min="2528" max="2528" width="11.7109375" style="3" customWidth="1"/>
    <col min="2529" max="2529" width="13.5703125" style="3" customWidth="1"/>
    <col min="2530" max="2530" width="15.5703125" style="3" customWidth="1"/>
    <col min="2531" max="2779" width="9.140625" style="3"/>
    <col min="2780" max="2780" width="5.7109375" style="3" customWidth="1"/>
    <col min="2781" max="2781" width="18.85546875" style="3" customWidth="1"/>
    <col min="2782" max="2782" width="12.7109375" style="3" customWidth="1"/>
    <col min="2783" max="2783" width="15.28515625" style="3" customWidth="1"/>
    <col min="2784" max="2784" width="11.7109375" style="3" customWidth="1"/>
    <col min="2785" max="2785" width="13.5703125" style="3" customWidth="1"/>
    <col min="2786" max="2786" width="15.5703125" style="3" customWidth="1"/>
    <col min="2787" max="3035" width="9.140625" style="3"/>
    <col min="3036" max="3036" width="5.7109375" style="3" customWidth="1"/>
    <col min="3037" max="3037" width="18.85546875" style="3" customWidth="1"/>
    <col min="3038" max="3038" width="12.7109375" style="3" customWidth="1"/>
    <col min="3039" max="3039" width="15.28515625" style="3" customWidth="1"/>
    <col min="3040" max="3040" width="11.7109375" style="3" customWidth="1"/>
    <col min="3041" max="3041" width="13.5703125" style="3" customWidth="1"/>
    <col min="3042" max="3042" width="15.5703125" style="3" customWidth="1"/>
    <col min="3043" max="3291" width="9.140625" style="3"/>
    <col min="3292" max="3292" width="5.7109375" style="3" customWidth="1"/>
    <col min="3293" max="3293" width="18.85546875" style="3" customWidth="1"/>
    <col min="3294" max="3294" width="12.7109375" style="3" customWidth="1"/>
    <col min="3295" max="3295" width="15.28515625" style="3" customWidth="1"/>
    <col min="3296" max="3296" width="11.7109375" style="3" customWidth="1"/>
    <col min="3297" max="3297" width="13.5703125" style="3" customWidth="1"/>
    <col min="3298" max="3298" width="15.5703125" style="3" customWidth="1"/>
    <col min="3299" max="3547" width="9.140625" style="3"/>
    <col min="3548" max="3548" width="5.7109375" style="3" customWidth="1"/>
    <col min="3549" max="3549" width="18.85546875" style="3" customWidth="1"/>
    <col min="3550" max="3550" width="12.7109375" style="3" customWidth="1"/>
    <col min="3551" max="3551" width="15.28515625" style="3" customWidth="1"/>
    <col min="3552" max="3552" width="11.7109375" style="3" customWidth="1"/>
    <col min="3553" max="3553" width="13.5703125" style="3" customWidth="1"/>
    <col min="3554" max="3554" width="15.5703125" style="3" customWidth="1"/>
    <col min="3555" max="3803" width="9.140625" style="3"/>
    <col min="3804" max="3804" width="5.7109375" style="3" customWidth="1"/>
    <col min="3805" max="3805" width="18.85546875" style="3" customWidth="1"/>
    <col min="3806" max="3806" width="12.7109375" style="3" customWidth="1"/>
    <col min="3807" max="3807" width="15.28515625" style="3" customWidth="1"/>
    <col min="3808" max="3808" width="11.7109375" style="3" customWidth="1"/>
    <col min="3809" max="3809" width="13.5703125" style="3" customWidth="1"/>
    <col min="3810" max="3810" width="15.5703125" style="3" customWidth="1"/>
    <col min="3811" max="4059" width="9.140625" style="3"/>
    <col min="4060" max="4060" width="5.7109375" style="3" customWidth="1"/>
    <col min="4061" max="4061" width="18.85546875" style="3" customWidth="1"/>
    <col min="4062" max="4062" width="12.7109375" style="3" customWidth="1"/>
    <col min="4063" max="4063" width="15.28515625" style="3" customWidth="1"/>
    <col min="4064" max="4064" width="11.7109375" style="3" customWidth="1"/>
    <col min="4065" max="4065" width="13.5703125" style="3" customWidth="1"/>
    <col min="4066" max="4066" width="15.5703125" style="3" customWidth="1"/>
    <col min="4067" max="4315" width="9.140625" style="3"/>
    <col min="4316" max="4316" width="5.7109375" style="3" customWidth="1"/>
    <col min="4317" max="4317" width="18.85546875" style="3" customWidth="1"/>
    <col min="4318" max="4318" width="12.7109375" style="3" customWidth="1"/>
    <col min="4319" max="4319" width="15.28515625" style="3" customWidth="1"/>
    <col min="4320" max="4320" width="11.7109375" style="3" customWidth="1"/>
    <col min="4321" max="4321" width="13.5703125" style="3" customWidth="1"/>
    <col min="4322" max="4322" width="15.5703125" style="3" customWidth="1"/>
    <col min="4323" max="4571" width="9.140625" style="3"/>
    <col min="4572" max="4572" width="5.7109375" style="3" customWidth="1"/>
    <col min="4573" max="4573" width="18.85546875" style="3" customWidth="1"/>
    <col min="4574" max="4574" width="12.7109375" style="3" customWidth="1"/>
    <col min="4575" max="4575" width="15.28515625" style="3" customWidth="1"/>
    <col min="4576" max="4576" width="11.7109375" style="3" customWidth="1"/>
    <col min="4577" max="4577" width="13.5703125" style="3" customWidth="1"/>
    <col min="4578" max="4578" width="15.5703125" style="3" customWidth="1"/>
    <col min="4579" max="4827" width="9.140625" style="3"/>
    <col min="4828" max="4828" width="5.7109375" style="3" customWidth="1"/>
    <col min="4829" max="4829" width="18.85546875" style="3" customWidth="1"/>
    <col min="4830" max="4830" width="12.7109375" style="3" customWidth="1"/>
    <col min="4831" max="4831" width="15.28515625" style="3" customWidth="1"/>
    <col min="4832" max="4832" width="11.7109375" style="3" customWidth="1"/>
    <col min="4833" max="4833" width="13.5703125" style="3" customWidth="1"/>
    <col min="4834" max="4834" width="15.5703125" style="3" customWidth="1"/>
    <col min="4835" max="5083" width="9.140625" style="3"/>
    <col min="5084" max="5084" width="5.7109375" style="3" customWidth="1"/>
    <col min="5085" max="5085" width="18.85546875" style="3" customWidth="1"/>
    <col min="5086" max="5086" width="12.7109375" style="3" customWidth="1"/>
    <col min="5087" max="5087" width="15.28515625" style="3" customWidth="1"/>
    <col min="5088" max="5088" width="11.7109375" style="3" customWidth="1"/>
    <col min="5089" max="5089" width="13.5703125" style="3" customWidth="1"/>
    <col min="5090" max="5090" width="15.5703125" style="3" customWidth="1"/>
    <col min="5091" max="5339" width="9.140625" style="3"/>
    <col min="5340" max="5340" width="5.7109375" style="3" customWidth="1"/>
    <col min="5341" max="5341" width="18.85546875" style="3" customWidth="1"/>
    <col min="5342" max="5342" width="12.7109375" style="3" customWidth="1"/>
    <col min="5343" max="5343" width="15.28515625" style="3" customWidth="1"/>
    <col min="5344" max="5344" width="11.7109375" style="3" customWidth="1"/>
    <col min="5345" max="5345" width="13.5703125" style="3" customWidth="1"/>
    <col min="5346" max="5346" width="15.5703125" style="3" customWidth="1"/>
    <col min="5347" max="5595" width="9.140625" style="3"/>
    <col min="5596" max="5596" width="5.7109375" style="3" customWidth="1"/>
    <col min="5597" max="5597" width="18.85546875" style="3" customWidth="1"/>
    <col min="5598" max="5598" width="12.7109375" style="3" customWidth="1"/>
    <col min="5599" max="5599" width="15.28515625" style="3" customWidth="1"/>
    <col min="5600" max="5600" width="11.7109375" style="3" customWidth="1"/>
    <col min="5601" max="5601" width="13.5703125" style="3" customWidth="1"/>
    <col min="5602" max="5602" width="15.5703125" style="3" customWidth="1"/>
    <col min="5603" max="5851" width="9.140625" style="3"/>
    <col min="5852" max="5852" width="5.7109375" style="3" customWidth="1"/>
    <col min="5853" max="5853" width="18.85546875" style="3" customWidth="1"/>
    <col min="5854" max="5854" width="12.7109375" style="3" customWidth="1"/>
    <col min="5855" max="5855" width="15.28515625" style="3" customWidth="1"/>
    <col min="5856" max="5856" width="11.7109375" style="3" customWidth="1"/>
    <col min="5857" max="5857" width="13.5703125" style="3" customWidth="1"/>
    <col min="5858" max="5858" width="15.5703125" style="3" customWidth="1"/>
    <col min="5859" max="6107" width="9.140625" style="3"/>
    <col min="6108" max="6108" width="5.7109375" style="3" customWidth="1"/>
    <col min="6109" max="6109" width="18.85546875" style="3" customWidth="1"/>
    <col min="6110" max="6110" width="12.7109375" style="3" customWidth="1"/>
    <col min="6111" max="6111" width="15.28515625" style="3" customWidth="1"/>
    <col min="6112" max="6112" width="11.7109375" style="3" customWidth="1"/>
    <col min="6113" max="6113" width="13.5703125" style="3" customWidth="1"/>
    <col min="6114" max="6114" width="15.5703125" style="3" customWidth="1"/>
    <col min="6115" max="6363" width="9.140625" style="3"/>
    <col min="6364" max="6364" width="5.7109375" style="3" customWidth="1"/>
    <col min="6365" max="6365" width="18.85546875" style="3" customWidth="1"/>
    <col min="6366" max="6366" width="12.7109375" style="3" customWidth="1"/>
    <col min="6367" max="6367" width="15.28515625" style="3" customWidth="1"/>
    <col min="6368" max="6368" width="11.7109375" style="3" customWidth="1"/>
    <col min="6369" max="6369" width="13.5703125" style="3" customWidth="1"/>
    <col min="6370" max="6370" width="15.5703125" style="3" customWidth="1"/>
    <col min="6371" max="6619" width="9.140625" style="3"/>
    <col min="6620" max="6620" width="5.7109375" style="3" customWidth="1"/>
    <col min="6621" max="6621" width="18.85546875" style="3" customWidth="1"/>
    <col min="6622" max="6622" width="12.7109375" style="3" customWidth="1"/>
    <col min="6623" max="6623" width="15.28515625" style="3" customWidth="1"/>
    <col min="6624" max="6624" width="11.7109375" style="3" customWidth="1"/>
    <col min="6625" max="6625" width="13.5703125" style="3" customWidth="1"/>
    <col min="6626" max="6626" width="15.5703125" style="3" customWidth="1"/>
    <col min="6627" max="6875" width="9.140625" style="3"/>
    <col min="6876" max="6876" width="5.7109375" style="3" customWidth="1"/>
    <col min="6877" max="6877" width="18.85546875" style="3" customWidth="1"/>
    <col min="6878" max="6878" width="12.7109375" style="3" customWidth="1"/>
    <col min="6879" max="6879" width="15.28515625" style="3" customWidth="1"/>
    <col min="6880" max="6880" width="11.7109375" style="3" customWidth="1"/>
    <col min="6881" max="6881" width="13.5703125" style="3" customWidth="1"/>
    <col min="6882" max="6882" width="15.5703125" style="3" customWidth="1"/>
    <col min="6883" max="7131" width="9.140625" style="3"/>
    <col min="7132" max="7132" width="5.7109375" style="3" customWidth="1"/>
    <col min="7133" max="7133" width="18.85546875" style="3" customWidth="1"/>
    <col min="7134" max="7134" width="12.7109375" style="3" customWidth="1"/>
    <col min="7135" max="7135" width="15.28515625" style="3" customWidth="1"/>
    <col min="7136" max="7136" width="11.7109375" style="3" customWidth="1"/>
    <col min="7137" max="7137" width="13.5703125" style="3" customWidth="1"/>
    <col min="7138" max="7138" width="15.5703125" style="3" customWidth="1"/>
    <col min="7139" max="7387" width="9.140625" style="3"/>
    <col min="7388" max="7388" width="5.7109375" style="3" customWidth="1"/>
    <col min="7389" max="7389" width="18.85546875" style="3" customWidth="1"/>
    <col min="7390" max="7390" width="12.7109375" style="3" customWidth="1"/>
    <col min="7391" max="7391" width="15.28515625" style="3" customWidth="1"/>
    <col min="7392" max="7392" width="11.7109375" style="3" customWidth="1"/>
    <col min="7393" max="7393" width="13.5703125" style="3" customWidth="1"/>
    <col min="7394" max="7394" width="15.5703125" style="3" customWidth="1"/>
    <col min="7395" max="7643" width="9.140625" style="3"/>
    <col min="7644" max="7644" width="5.7109375" style="3" customWidth="1"/>
    <col min="7645" max="7645" width="18.85546875" style="3" customWidth="1"/>
    <col min="7646" max="7646" width="12.7109375" style="3" customWidth="1"/>
    <col min="7647" max="7647" width="15.28515625" style="3" customWidth="1"/>
    <col min="7648" max="7648" width="11.7109375" style="3" customWidth="1"/>
    <col min="7649" max="7649" width="13.5703125" style="3" customWidth="1"/>
    <col min="7650" max="7650" width="15.5703125" style="3" customWidth="1"/>
    <col min="7651" max="7899" width="9.140625" style="3"/>
    <col min="7900" max="7900" width="5.7109375" style="3" customWidth="1"/>
    <col min="7901" max="7901" width="18.85546875" style="3" customWidth="1"/>
    <col min="7902" max="7902" width="12.7109375" style="3" customWidth="1"/>
    <col min="7903" max="7903" width="15.28515625" style="3" customWidth="1"/>
    <col min="7904" max="7904" width="11.7109375" style="3" customWidth="1"/>
    <col min="7905" max="7905" width="13.5703125" style="3" customWidth="1"/>
    <col min="7906" max="7906" width="15.5703125" style="3" customWidth="1"/>
    <col min="7907" max="8155" width="9.140625" style="3"/>
    <col min="8156" max="8156" width="5.7109375" style="3" customWidth="1"/>
    <col min="8157" max="8157" width="18.85546875" style="3" customWidth="1"/>
    <col min="8158" max="8158" width="12.7109375" style="3" customWidth="1"/>
    <col min="8159" max="8159" width="15.28515625" style="3" customWidth="1"/>
    <col min="8160" max="8160" width="11.7109375" style="3" customWidth="1"/>
    <col min="8161" max="8161" width="13.5703125" style="3" customWidth="1"/>
    <col min="8162" max="8162" width="15.5703125" style="3" customWidth="1"/>
    <col min="8163" max="8411" width="9.140625" style="3"/>
    <col min="8412" max="8412" width="5.7109375" style="3" customWidth="1"/>
    <col min="8413" max="8413" width="18.85546875" style="3" customWidth="1"/>
    <col min="8414" max="8414" width="12.7109375" style="3" customWidth="1"/>
    <col min="8415" max="8415" width="15.28515625" style="3" customWidth="1"/>
    <col min="8416" max="8416" width="11.7109375" style="3" customWidth="1"/>
    <col min="8417" max="8417" width="13.5703125" style="3" customWidth="1"/>
    <col min="8418" max="8418" width="15.5703125" style="3" customWidth="1"/>
    <col min="8419" max="8667" width="9.140625" style="3"/>
    <col min="8668" max="8668" width="5.7109375" style="3" customWidth="1"/>
    <col min="8669" max="8669" width="18.85546875" style="3" customWidth="1"/>
    <col min="8670" max="8670" width="12.7109375" style="3" customWidth="1"/>
    <col min="8671" max="8671" width="15.28515625" style="3" customWidth="1"/>
    <col min="8672" max="8672" width="11.7109375" style="3" customWidth="1"/>
    <col min="8673" max="8673" width="13.5703125" style="3" customWidth="1"/>
    <col min="8674" max="8674" width="15.5703125" style="3" customWidth="1"/>
    <col min="8675" max="8923" width="9.140625" style="3"/>
    <col min="8924" max="8924" width="5.7109375" style="3" customWidth="1"/>
    <col min="8925" max="8925" width="18.85546875" style="3" customWidth="1"/>
    <col min="8926" max="8926" width="12.7109375" style="3" customWidth="1"/>
    <col min="8927" max="8927" width="15.28515625" style="3" customWidth="1"/>
    <col min="8928" max="8928" width="11.7109375" style="3" customWidth="1"/>
    <col min="8929" max="8929" width="13.5703125" style="3" customWidth="1"/>
    <col min="8930" max="8930" width="15.5703125" style="3" customWidth="1"/>
    <col min="8931" max="9179" width="9.140625" style="3"/>
    <col min="9180" max="9180" width="5.7109375" style="3" customWidth="1"/>
    <col min="9181" max="9181" width="18.85546875" style="3" customWidth="1"/>
    <col min="9182" max="9182" width="12.7109375" style="3" customWidth="1"/>
    <col min="9183" max="9183" width="15.28515625" style="3" customWidth="1"/>
    <col min="9184" max="9184" width="11.7109375" style="3" customWidth="1"/>
    <col min="9185" max="9185" width="13.5703125" style="3" customWidth="1"/>
    <col min="9186" max="9186" width="15.5703125" style="3" customWidth="1"/>
    <col min="9187" max="9435" width="9.140625" style="3"/>
    <col min="9436" max="9436" width="5.7109375" style="3" customWidth="1"/>
    <col min="9437" max="9437" width="18.85546875" style="3" customWidth="1"/>
    <col min="9438" max="9438" width="12.7109375" style="3" customWidth="1"/>
    <col min="9439" max="9439" width="15.28515625" style="3" customWidth="1"/>
    <col min="9440" max="9440" width="11.7109375" style="3" customWidth="1"/>
    <col min="9441" max="9441" width="13.5703125" style="3" customWidth="1"/>
    <col min="9442" max="9442" width="15.5703125" style="3" customWidth="1"/>
    <col min="9443" max="9691" width="9.140625" style="3"/>
    <col min="9692" max="9692" width="5.7109375" style="3" customWidth="1"/>
    <col min="9693" max="9693" width="18.85546875" style="3" customWidth="1"/>
    <col min="9694" max="9694" width="12.7109375" style="3" customWidth="1"/>
    <col min="9695" max="9695" width="15.28515625" style="3" customWidth="1"/>
    <col min="9696" max="9696" width="11.7109375" style="3" customWidth="1"/>
    <col min="9697" max="9697" width="13.5703125" style="3" customWidth="1"/>
    <col min="9698" max="9698" width="15.5703125" style="3" customWidth="1"/>
    <col min="9699" max="9947" width="9.140625" style="3"/>
    <col min="9948" max="9948" width="5.7109375" style="3" customWidth="1"/>
    <col min="9949" max="9949" width="18.85546875" style="3" customWidth="1"/>
    <col min="9950" max="9950" width="12.7109375" style="3" customWidth="1"/>
    <col min="9951" max="9951" width="15.28515625" style="3" customWidth="1"/>
    <col min="9952" max="9952" width="11.7109375" style="3" customWidth="1"/>
    <col min="9953" max="9953" width="13.5703125" style="3" customWidth="1"/>
    <col min="9954" max="9954" width="15.5703125" style="3" customWidth="1"/>
    <col min="9955" max="10203" width="9.140625" style="3"/>
    <col min="10204" max="10204" width="5.7109375" style="3" customWidth="1"/>
    <col min="10205" max="10205" width="18.85546875" style="3" customWidth="1"/>
    <col min="10206" max="10206" width="12.7109375" style="3" customWidth="1"/>
    <col min="10207" max="10207" width="15.28515625" style="3" customWidth="1"/>
    <col min="10208" max="10208" width="11.7109375" style="3" customWidth="1"/>
    <col min="10209" max="10209" width="13.5703125" style="3" customWidth="1"/>
    <col min="10210" max="10210" width="15.5703125" style="3" customWidth="1"/>
    <col min="10211" max="10459" width="9.140625" style="3"/>
    <col min="10460" max="10460" width="5.7109375" style="3" customWidth="1"/>
    <col min="10461" max="10461" width="18.85546875" style="3" customWidth="1"/>
    <col min="10462" max="10462" width="12.7109375" style="3" customWidth="1"/>
    <col min="10463" max="10463" width="15.28515625" style="3" customWidth="1"/>
    <col min="10464" max="10464" width="11.7109375" style="3" customWidth="1"/>
    <col min="10465" max="10465" width="13.5703125" style="3" customWidth="1"/>
    <col min="10466" max="10466" width="15.5703125" style="3" customWidth="1"/>
    <col min="10467" max="10715" width="9.140625" style="3"/>
    <col min="10716" max="10716" width="5.7109375" style="3" customWidth="1"/>
    <col min="10717" max="10717" width="18.85546875" style="3" customWidth="1"/>
    <col min="10718" max="10718" width="12.7109375" style="3" customWidth="1"/>
    <col min="10719" max="10719" width="15.28515625" style="3" customWidth="1"/>
    <col min="10720" max="10720" width="11.7109375" style="3" customWidth="1"/>
    <col min="10721" max="10721" width="13.5703125" style="3" customWidth="1"/>
    <col min="10722" max="10722" width="15.5703125" style="3" customWidth="1"/>
    <col min="10723" max="10971" width="9.140625" style="3"/>
    <col min="10972" max="10972" width="5.7109375" style="3" customWidth="1"/>
    <col min="10973" max="10973" width="18.85546875" style="3" customWidth="1"/>
    <col min="10974" max="10974" width="12.7109375" style="3" customWidth="1"/>
    <col min="10975" max="10975" width="15.28515625" style="3" customWidth="1"/>
    <col min="10976" max="10976" width="11.7109375" style="3" customWidth="1"/>
    <col min="10977" max="10977" width="13.5703125" style="3" customWidth="1"/>
    <col min="10978" max="10978" width="15.5703125" style="3" customWidth="1"/>
    <col min="10979" max="11227" width="9.140625" style="3"/>
    <col min="11228" max="11228" width="5.7109375" style="3" customWidth="1"/>
    <col min="11229" max="11229" width="18.85546875" style="3" customWidth="1"/>
    <col min="11230" max="11230" width="12.7109375" style="3" customWidth="1"/>
    <col min="11231" max="11231" width="15.28515625" style="3" customWidth="1"/>
    <col min="11232" max="11232" width="11.7109375" style="3" customWidth="1"/>
    <col min="11233" max="11233" width="13.5703125" style="3" customWidth="1"/>
    <col min="11234" max="11234" width="15.5703125" style="3" customWidth="1"/>
    <col min="11235" max="11483" width="9.140625" style="3"/>
    <col min="11484" max="11484" width="5.7109375" style="3" customWidth="1"/>
    <col min="11485" max="11485" width="18.85546875" style="3" customWidth="1"/>
    <col min="11486" max="11486" width="12.7109375" style="3" customWidth="1"/>
    <col min="11487" max="11487" width="15.28515625" style="3" customWidth="1"/>
    <col min="11488" max="11488" width="11.7109375" style="3" customWidth="1"/>
    <col min="11489" max="11489" width="13.5703125" style="3" customWidth="1"/>
    <col min="11490" max="11490" width="15.5703125" style="3" customWidth="1"/>
    <col min="11491" max="11739" width="9.140625" style="3"/>
    <col min="11740" max="11740" width="5.7109375" style="3" customWidth="1"/>
    <col min="11741" max="11741" width="18.85546875" style="3" customWidth="1"/>
    <col min="11742" max="11742" width="12.7109375" style="3" customWidth="1"/>
    <col min="11743" max="11743" width="15.28515625" style="3" customWidth="1"/>
    <col min="11744" max="11744" width="11.7109375" style="3" customWidth="1"/>
    <col min="11745" max="11745" width="13.5703125" style="3" customWidth="1"/>
    <col min="11746" max="11746" width="15.5703125" style="3" customWidth="1"/>
    <col min="11747" max="11995" width="9.140625" style="3"/>
    <col min="11996" max="11996" width="5.7109375" style="3" customWidth="1"/>
    <col min="11997" max="11997" width="18.85546875" style="3" customWidth="1"/>
    <col min="11998" max="11998" width="12.7109375" style="3" customWidth="1"/>
    <col min="11999" max="11999" width="15.28515625" style="3" customWidth="1"/>
    <col min="12000" max="12000" width="11.7109375" style="3" customWidth="1"/>
    <col min="12001" max="12001" width="13.5703125" style="3" customWidth="1"/>
    <col min="12002" max="12002" width="15.5703125" style="3" customWidth="1"/>
    <col min="12003" max="12251" width="9.140625" style="3"/>
    <col min="12252" max="12252" width="5.7109375" style="3" customWidth="1"/>
    <col min="12253" max="12253" width="18.85546875" style="3" customWidth="1"/>
    <col min="12254" max="12254" width="12.7109375" style="3" customWidth="1"/>
    <col min="12255" max="12255" width="15.28515625" style="3" customWidth="1"/>
    <col min="12256" max="12256" width="11.7109375" style="3" customWidth="1"/>
    <col min="12257" max="12257" width="13.5703125" style="3" customWidth="1"/>
    <col min="12258" max="12258" width="15.5703125" style="3" customWidth="1"/>
    <col min="12259" max="12507" width="9.140625" style="3"/>
    <col min="12508" max="12508" width="5.7109375" style="3" customWidth="1"/>
    <col min="12509" max="12509" width="18.85546875" style="3" customWidth="1"/>
    <col min="12510" max="12510" width="12.7109375" style="3" customWidth="1"/>
    <col min="12511" max="12511" width="15.28515625" style="3" customWidth="1"/>
    <col min="12512" max="12512" width="11.7109375" style="3" customWidth="1"/>
    <col min="12513" max="12513" width="13.5703125" style="3" customWidth="1"/>
    <col min="12514" max="12514" width="15.5703125" style="3" customWidth="1"/>
    <col min="12515" max="12763" width="9.140625" style="3"/>
    <col min="12764" max="12764" width="5.7109375" style="3" customWidth="1"/>
    <col min="12765" max="12765" width="18.85546875" style="3" customWidth="1"/>
    <col min="12766" max="12766" width="12.7109375" style="3" customWidth="1"/>
    <col min="12767" max="12767" width="15.28515625" style="3" customWidth="1"/>
    <col min="12768" max="12768" width="11.7109375" style="3" customWidth="1"/>
    <col min="12769" max="12769" width="13.5703125" style="3" customWidth="1"/>
    <col min="12770" max="12770" width="15.5703125" style="3" customWidth="1"/>
    <col min="12771" max="13019" width="9.140625" style="3"/>
    <col min="13020" max="13020" width="5.7109375" style="3" customWidth="1"/>
    <col min="13021" max="13021" width="18.85546875" style="3" customWidth="1"/>
    <col min="13022" max="13022" width="12.7109375" style="3" customWidth="1"/>
    <col min="13023" max="13023" width="15.28515625" style="3" customWidth="1"/>
    <col min="13024" max="13024" width="11.7109375" style="3" customWidth="1"/>
    <col min="13025" max="13025" width="13.5703125" style="3" customWidth="1"/>
    <col min="13026" max="13026" width="15.5703125" style="3" customWidth="1"/>
    <col min="13027" max="13275" width="9.140625" style="3"/>
    <col min="13276" max="13276" width="5.7109375" style="3" customWidth="1"/>
    <col min="13277" max="13277" width="18.85546875" style="3" customWidth="1"/>
    <col min="13278" max="13278" width="12.7109375" style="3" customWidth="1"/>
    <col min="13279" max="13279" width="15.28515625" style="3" customWidth="1"/>
    <col min="13280" max="13280" width="11.7109375" style="3" customWidth="1"/>
    <col min="13281" max="13281" width="13.5703125" style="3" customWidth="1"/>
    <col min="13282" max="13282" width="15.5703125" style="3" customWidth="1"/>
    <col min="13283" max="13531" width="9.140625" style="3"/>
    <col min="13532" max="13532" width="5.7109375" style="3" customWidth="1"/>
    <col min="13533" max="13533" width="18.85546875" style="3" customWidth="1"/>
    <col min="13534" max="13534" width="12.7109375" style="3" customWidth="1"/>
    <col min="13535" max="13535" width="15.28515625" style="3" customWidth="1"/>
    <col min="13536" max="13536" width="11.7109375" style="3" customWidth="1"/>
    <col min="13537" max="13537" width="13.5703125" style="3" customWidth="1"/>
    <col min="13538" max="13538" width="15.5703125" style="3" customWidth="1"/>
    <col min="13539" max="13787" width="9.140625" style="3"/>
    <col min="13788" max="13788" width="5.7109375" style="3" customWidth="1"/>
    <col min="13789" max="13789" width="18.85546875" style="3" customWidth="1"/>
    <col min="13790" max="13790" width="12.7109375" style="3" customWidth="1"/>
    <col min="13791" max="13791" width="15.28515625" style="3" customWidth="1"/>
    <col min="13792" max="13792" width="11.7109375" style="3" customWidth="1"/>
    <col min="13793" max="13793" width="13.5703125" style="3" customWidth="1"/>
    <col min="13794" max="13794" width="15.5703125" style="3" customWidth="1"/>
    <col min="13795" max="14043" width="9.140625" style="3"/>
    <col min="14044" max="14044" width="5.7109375" style="3" customWidth="1"/>
    <col min="14045" max="14045" width="18.85546875" style="3" customWidth="1"/>
    <col min="14046" max="14046" width="12.7109375" style="3" customWidth="1"/>
    <col min="14047" max="14047" width="15.28515625" style="3" customWidth="1"/>
    <col min="14048" max="14048" width="11.7109375" style="3" customWidth="1"/>
    <col min="14049" max="14049" width="13.5703125" style="3" customWidth="1"/>
    <col min="14050" max="14050" width="15.5703125" style="3" customWidth="1"/>
    <col min="14051" max="14299" width="9.140625" style="3"/>
    <col min="14300" max="14300" width="5.7109375" style="3" customWidth="1"/>
    <col min="14301" max="14301" width="18.85546875" style="3" customWidth="1"/>
    <col min="14302" max="14302" width="12.7109375" style="3" customWidth="1"/>
    <col min="14303" max="14303" width="15.28515625" style="3" customWidth="1"/>
    <col min="14304" max="14304" width="11.7109375" style="3" customWidth="1"/>
    <col min="14305" max="14305" width="13.5703125" style="3" customWidth="1"/>
    <col min="14306" max="14306" width="15.5703125" style="3" customWidth="1"/>
    <col min="14307" max="14555" width="9.140625" style="3"/>
    <col min="14556" max="14556" width="5.7109375" style="3" customWidth="1"/>
    <col min="14557" max="14557" width="18.85546875" style="3" customWidth="1"/>
    <col min="14558" max="14558" width="12.7109375" style="3" customWidth="1"/>
    <col min="14559" max="14559" width="15.28515625" style="3" customWidth="1"/>
    <col min="14560" max="14560" width="11.7109375" style="3" customWidth="1"/>
    <col min="14561" max="14561" width="13.5703125" style="3" customWidth="1"/>
    <col min="14562" max="14562" width="15.5703125" style="3" customWidth="1"/>
    <col min="14563" max="14811" width="9.140625" style="3"/>
    <col min="14812" max="14812" width="5.7109375" style="3" customWidth="1"/>
    <col min="14813" max="14813" width="18.85546875" style="3" customWidth="1"/>
    <col min="14814" max="14814" width="12.7109375" style="3" customWidth="1"/>
    <col min="14815" max="14815" width="15.28515625" style="3" customWidth="1"/>
    <col min="14816" max="14816" width="11.7109375" style="3" customWidth="1"/>
    <col min="14817" max="14817" width="13.5703125" style="3" customWidth="1"/>
    <col min="14818" max="14818" width="15.5703125" style="3" customWidth="1"/>
    <col min="14819" max="15067" width="9.140625" style="3"/>
    <col min="15068" max="15068" width="5.7109375" style="3" customWidth="1"/>
    <col min="15069" max="15069" width="18.85546875" style="3" customWidth="1"/>
    <col min="15070" max="15070" width="12.7109375" style="3" customWidth="1"/>
    <col min="15071" max="15071" width="15.28515625" style="3" customWidth="1"/>
    <col min="15072" max="15072" width="11.7109375" style="3" customWidth="1"/>
    <col min="15073" max="15073" width="13.5703125" style="3" customWidth="1"/>
    <col min="15074" max="15074" width="15.5703125" style="3" customWidth="1"/>
    <col min="15075" max="15323" width="9.140625" style="3"/>
    <col min="15324" max="15324" width="5.7109375" style="3" customWidth="1"/>
    <col min="15325" max="15325" width="18.85546875" style="3" customWidth="1"/>
    <col min="15326" max="15326" width="12.7109375" style="3" customWidth="1"/>
    <col min="15327" max="15327" width="15.28515625" style="3" customWidth="1"/>
    <col min="15328" max="15328" width="11.7109375" style="3" customWidth="1"/>
    <col min="15329" max="15329" width="13.5703125" style="3" customWidth="1"/>
    <col min="15330" max="15330" width="15.5703125" style="3" customWidth="1"/>
    <col min="15331" max="15579" width="9.140625" style="3"/>
    <col min="15580" max="15580" width="5.7109375" style="3" customWidth="1"/>
    <col min="15581" max="15581" width="18.85546875" style="3" customWidth="1"/>
    <col min="15582" max="15582" width="12.7109375" style="3" customWidth="1"/>
    <col min="15583" max="15583" width="15.28515625" style="3" customWidth="1"/>
    <col min="15584" max="15584" width="11.7109375" style="3" customWidth="1"/>
    <col min="15585" max="15585" width="13.5703125" style="3" customWidth="1"/>
    <col min="15586" max="15586" width="15.5703125" style="3" customWidth="1"/>
    <col min="15587" max="15835" width="9.140625" style="3"/>
    <col min="15836" max="15836" width="5.7109375" style="3" customWidth="1"/>
    <col min="15837" max="15837" width="18.85546875" style="3" customWidth="1"/>
    <col min="15838" max="15838" width="12.7109375" style="3" customWidth="1"/>
    <col min="15839" max="15839" width="15.28515625" style="3" customWidth="1"/>
    <col min="15840" max="15840" width="11.7109375" style="3" customWidth="1"/>
    <col min="15841" max="15841" width="13.5703125" style="3" customWidth="1"/>
    <col min="15842" max="15842" width="15.5703125" style="3" customWidth="1"/>
    <col min="15843" max="16091" width="9.140625" style="3"/>
    <col min="16092" max="16092" width="5.7109375" style="3" customWidth="1"/>
    <col min="16093" max="16093" width="18.85546875" style="3" customWidth="1"/>
    <col min="16094" max="16094" width="12.7109375" style="3" customWidth="1"/>
    <col min="16095" max="16095" width="15.28515625" style="3" customWidth="1"/>
    <col min="16096" max="16096" width="11.7109375" style="3" customWidth="1"/>
    <col min="16097" max="16097" width="13.5703125" style="3" customWidth="1"/>
    <col min="16098" max="16098" width="15.5703125" style="3" customWidth="1"/>
    <col min="16099" max="16384" width="9.140625" style="3"/>
  </cols>
  <sheetData>
    <row r="1" spans="1:4" s="119" customFormat="1" ht="11.25">
      <c r="A1" s="117" t="s">
        <v>382</v>
      </c>
      <c r="B1" s="118"/>
      <c r="C1" s="19" t="s">
        <v>133</v>
      </c>
      <c r="D1" s="20" t="s">
        <v>383</v>
      </c>
    </row>
    <row r="2" spans="1:4" s="120" customFormat="1" ht="11.25">
      <c r="A2" s="119"/>
      <c r="B2" s="117"/>
      <c r="C2" s="19" t="s">
        <v>134</v>
      </c>
      <c r="D2" s="20">
        <v>180312</v>
      </c>
    </row>
    <row r="3" spans="1:4" s="22" customFormat="1" ht="15" customHeight="1">
      <c r="A3" s="289" t="s">
        <v>132</v>
      </c>
      <c r="B3" s="289"/>
      <c r="C3" s="289"/>
      <c r="D3" s="289"/>
    </row>
    <row r="4" spans="1:4" s="22" customFormat="1" ht="15" customHeight="1">
      <c r="A4" s="289"/>
      <c r="B4" s="289"/>
      <c r="C4" s="289"/>
      <c r="D4" s="289"/>
    </row>
    <row r="5" spans="1:4" s="22" customFormat="1" ht="15" customHeight="1">
      <c r="A5" s="276" t="s">
        <v>379</v>
      </c>
      <c r="B5" s="277"/>
      <c r="C5" s="278" t="s">
        <v>380</v>
      </c>
      <c r="D5" s="277"/>
    </row>
    <row r="6" spans="1:4" ht="15" customHeight="1">
      <c r="A6" s="292"/>
      <c r="B6" s="292"/>
      <c r="C6" s="292"/>
      <c r="D6" s="292"/>
    </row>
    <row r="7" spans="1:4" s="23" customFormat="1" ht="12.75">
      <c r="B7" s="24"/>
      <c r="D7" s="14" t="s">
        <v>102</v>
      </c>
    </row>
    <row r="8" spans="1:4" ht="30">
      <c r="A8" s="4" t="s">
        <v>103</v>
      </c>
      <c r="B8" s="25"/>
      <c r="C8" s="5" t="s">
        <v>104</v>
      </c>
      <c r="D8" s="25"/>
    </row>
    <row r="9" spans="1:4" ht="15.75" customHeight="1">
      <c r="A9" s="4" t="s">
        <v>105</v>
      </c>
      <c r="B9" s="25"/>
      <c r="C9" s="5" t="s">
        <v>106</v>
      </c>
      <c r="D9" s="25"/>
    </row>
    <row r="10" spans="1:4" ht="15.75" customHeight="1">
      <c r="A10" s="4" t="s">
        <v>107</v>
      </c>
      <c r="B10" s="25"/>
      <c r="C10" s="5" t="s">
        <v>108</v>
      </c>
      <c r="D10" s="25"/>
    </row>
    <row r="11" spans="1:4" ht="15.75" customHeight="1">
      <c r="A11" s="4" t="s">
        <v>109</v>
      </c>
      <c r="B11" s="25"/>
      <c r="C11" s="5" t="s">
        <v>110</v>
      </c>
      <c r="D11" s="25"/>
    </row>
    <row r="12" spans="1:4">
      <c r="A12" s="4" t="s">
        <v>111</v>
      </c>
      <c r="B12" s="25"/>
      <c r="C12" s="5" t="s">
        <v>112</v>
      </c>
      <c r="D12" s="25"/>
    </row>
    <row r="13" spans="1:4" ht="15.75" customHeight="1">
      <c r="A13" s="4" t="s">
        <v>113</v>
      </c>
      <c r="B13" s="25"/>
      <c r="C13" s="5" t="s">
        <v>114</v>
      </c>
      <c r="D13" s="25"/>
    </row>
    <row r="14" spans="1:4">
      <c r="A14" s="4" t="s">
        <v>115</v>
      </c>
      <c r="B14" s="25"/>
      <c r="C14" s="5"/>
      <c r="D14" s="26"/>
    </row>
    <row r="15" spans="1:4">
      <c r="A15" s="27"/>
      <c r="B15" s="15"/>
      <c r="C15" s="7"/>
      <c r="D15" s="16"/>
    </row>
    <row r="16" spans="1:4">
      <c r="A16" s="6"/>
      <c r="B16" s="15"/>
      <c r="C16" s="8"/>
      <c r="D16" s="17"/>
    </row>
    <row r="17" spans="1:4">
      <c r="A17" s="28"/>
      <c r="B17" s="15"/>
      <c r="C17" s="5" t="s">
        <v>116</v>
      </c>
      <c r="D17" s="287"/>
    </row>
    <row r="18" spans="1:4" ht="15.75" customHeight="1">
      <c r="A18" s="290" t="s">
        <v>117</v>
      </c>
      <c r="B18" s="293"/>
      <c r="C18" s="5" t="s">
        <v>118</v>
      </c>
      <c r="D18" s="25"/>
    </row>
    <row r="19" spans="1:4">
      <c r="A19" s="291"/>
      <c r="B19" s="294"/>
      <c r="C19" s="5" t="s">
        <v>119</v>
      </c>
      <c r="D19" s="25"/>
    </row>
    <row r="20" spans="1:4" ht="30">
      <c r="A20" s="9" t="s">
        <v>120</v>
      </c>
      <c r="B20" s="25"/>
      <c r="C20" s="5" t="s">
        <v>121</v>
      </c>
      <c r="D20" s="25"/>
    </row>
    <row r="21" spans="1:4">
      <c r="A21" s="10"/>
      <c r="B21" s="15"/>
      <c r="C21" s="11"/>
      <c r="D21" s="16"/>
    </row>
    <row r="22" spans="1:4">
      <c r="A22" s="6"/>
      <c r="B22" s="15"/>
      <c r="C22" s="6"/>
      <c r="D22" s="29"/>
    </row>
    <row r="23" spans="1:4">
      <c r="A23" s="12" t="s">
        <v>98</v>
      </c>
      <c r="B23" s="25"/>
      <c r="C23" s="30"/>
      <c r="D23" s="31"/>
    </row>
    <row r="24" spans="1:4" s="32" customFormat="1" ht="18.75" customHeight="1">
      <c r="A24" s="288" t="s">
        <v>374</v>
      </c>
      <c r="B24" s="288"/>
      <c r="C24" s="288"/>
      <c r="D24" s="288"/>
    </row>
    <row r="25" spans="1:4" s="34" customFormat="1">
      <c r="A25" s="13" t="s">
        <v>99</v>
      </c>
      <c r="B25" s="25"/>
      <c r="C25" s="30"/>
      <c r="D25" s="33"/>
    </row>
    <row r="26" spans="1:4">
      <c r="A26" s="288" t="s">
        <v>374</v>
      </c>
      <c r="B26" s="288"/>
      <c r="C26" s="288"/>
      <c r="D26" s="288"/>
    </row>
    <row r="27" spans="1:4">
      <c r="B27" s="21"/>
    </row>
    <row r="28" spans="1:4">
      <c r="B28" s="21"/>
    </row>
    <row r="29" spans="1:4">
      <c r="B29" s="21"/>
    </row>
    <row r="30" spans="1:4">
      <c r="B30" s="21"/>
    </row>
    <row r="31" spans="1:4">
      <c r="B31" s="21"/>
    </row>
  </sheetData>
  <sheetProtection sheet="1" selectLockedCells="1"/>
  <protectedRanges>
    <protectedRange sqref="A17 A11:A15 A19:A24 B22:C23 C24 A7:A9 B25:C25 A26 C26" name="Range2"/>
  </protectedRanges>
  <mergeCells count="7">
    <mergeCell ref="A26:D26"/>
    <mergeCell ref="A3:D3"/>
    <mergeCell ref="A24:D24"/>
    <mergeCell ref="A18:A19"/>
    <mergeCell ref="A6:D6"/>
    <mergeCell ref="B18:B19"/>
    <mergeCell ref="A4:D4"/>
  </mergeCells>
  <conditionalFormatting sqref="B8:B14 B18 B23 B25 D17:D20 D8:D13 B20">
    <cfRule type="containsBlanks" dxfId="20" priority="3" stopIfTrue="1">
      <formula>LEN(TRIM(B8))=0</formula>
    </cfRule>
  </conditionalFormatting>
  <conditionalFormatting sqref="B5 D5">
    <cfRule type="containsBlanks" dxfId="19" priority="1" stopIfTrue="1">
      <formula>LEN(TRIM(B5))=0</formula>
    </cfRule>
  </conditionalFormatting>
  <pageMargins left="0.42" right="0.3" top="0.74803149606299213" bottom="0.74803149606299213" header="0.31496062992125984" footer="0.31496062992125984"/>
  <pageSetup paperSize="9" scale="94" orientation="portrait" verticalDpi="4294967293"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D32"/>
  <sheetViews>
    <sheetView zoomScaleNormal="100" workbookViewId="0">
      <selection activeCell="C8" sqref="C8"/>
    </sheetView>
  </sheetViews>
  <sheetFormatPr defaultColWidth="9.140625" defaultRowHeight="15"/>
  <cols>
    <col min="1" max="1" width="66.85546875" style="58" customWidth="1"/>
    <col min="2" max="2" width="8" style="59" customWidth="1"/>
    <col min="3" max="4" width="15.7109375" style="56" customWidth="1"/>
    <col min="5" max="16384" width="9.140625" style="56"/>
  </cols>
  <sheetData>
    <row r="1" spans="1:4" s="55" customFormat="1" ht="12">
      <c r="A1" s="54"/>
      <c r="B1" s="53"/>
      <c r="C1" s="52"/>
      <c r="D1" s="171" t="s">
        <v>45</v>
      </c>
    </row>
    <row r="2" spans="1:4" ht="18.75">
      <c r="A2" s="295" t="s">
        <v>135</v>
      </c>
      <c r="B2" s="295"/>
      <c r="C2" s="295"/>
      <c r="D2" s="295"/>
    </row>
    <row r="3" spans="1:4">
      <c r="A3" s="296" t="str">
        <f xml:space="preserve"> "la " &amp; TEXT(ODT,"dd.mm.yyyy")</f>
        <v>la dd.mm.yyyy</v>
      </c>
      <c r="B3" s="296"/>
      <c r="C3" s="296"/>
      <c r="D3" s="296"/>
    </row>
    <row r="4" spans="1:4" ht="15.75" thickBot="1">
      <c r="A4" s="303"/>
      <c r="B4" s="303"/>
      <c r="C4" s="303"/>
      <c r="D4" s="303"/>
    </row>
    <row r="5" spans="1:4">
      <c r="A5" s="299" t="s">
        <v>0</v>
      </c>
      <c r="B5" s="301" t="s">
        <v>123</v>
      </c>
      <c r="C5" s="297" t="s">
        <v>1</v>
      </c>
      <c r="D5" s="298"/>
    </row>
    <row r="6" spans="1:4" ht="45">
      <c r="A6" s="300"/>
      <c r="B6" s="302"/>
      <c r="C6" s="36" t="s">
        <v>2</v>
      </c>
      <c r="D6" s="57" t="s">
        <v>3</v>
      </c>
    </row>
    <row r="7" spans="1:4">
      <c r="A7" s="37">
        <v>1</v>
      </c>
      <c r="B7" s="38">
        <v>2</v>
      </c>
      <c r="C7" s="39">
        <v>3</v>
      </c>
      <c r="D7" s="40">
        <v>4</v>
      </c>
    </row>
    <row r="8" spans="1:4">
      <c r="A8" s="41" t="s">
        <v>4</v>
      </c>
      <c r="B8" s="42">
        <v>10</v>
      </c>
      <c r="C8" s="60"/>
      <c r="D8" s="61"/>
    </row>
    <row r="9" spans="1:4">
      <c r="A9" s="41" t="s">
        <v>5</v>
      </c>
      <c r="B9" s="42">
        <v>20</v>
      </c>
      <c r="C9" s="60"/>
      <c r="D9" s="61"/>
    </row>
    <row r="10" spans="1:4">
      <c r="A10" s="41" t="s">
        <v>6</v>
      </c>
      <c r="B10" s="42">
        <v>30</v>
      </c>
      <c r="C10" s="60"/>
      <c r="D10" s="61"/>
    </row>
    <row r="11" spans="1:4">
      <c r="A11" s="41" t="s">
        <v>7</v>
      </c>
      <c r="B11" s="42">
        <v>40</v>
      </c>
      <c r="C11" s="60"/>
      <c r="D11" s="61"/>
    </row>
    <row r="12" spans="1:4">
      <c r="A12" s="41" t="s">
        <v>8</v>
      </c>
      <c r="B12" s="42">
        <v>50</v>
      </c>
      <c r="C12" s="60"/>
      <c r="D12" s="61"/>
    </row>
    <row r="13" spans="1:4">
      <c r="A13" s="41" t="s">
        <v>9</v>
      </c>
      <c r="B13" s="42">
        <v>60</v>
      </c>
      <c r="C13" s="60"/>
      <c r="D13" s="61"/>
    </row>
    <row r="14" spans="1:4">
      <c r="A14" s="41" t="s">
        <v>10</v>
      </c>
      <c r="B14" s="43" t="s">
        <v>11</v>
      </c>
      <c r="C14" s="60"/>
      <c r="D14" s="61"/>
    </row>
    <row r="15" spans="1:4" ht="15.75" thickBot="1">
      <c r="A15" s="44" t="s">
        <v>12</v>
      </c>
      <c r="B15" s="45" t="s">
        <v>13</v>
      </c>
      <c r="C15" s="62"/>
      <c r="D15" s="63"/>
    </row>
    <row r="16" spans="1:4" ht="30.75" thickBot="1">
      <c r="A16" s="125" t="s">
        <v>14</v>
      </c>
      <c r="B16" s="47" t="s">
        <v>15</v>
      </c>
      <c r="C16" s="65">
        <f>SUM(C8:C15)</f>
        <v>0</v>
      </c>
      <c r="D16" s="65">
        <f>SUM(D8:D15)</f>
        <v>0</v>
      </c>
    </row>
    <row r="17" spans="1:4">
      <c r="A17" s="48" t="s">
        <v>16</v>
      </c>
      <c r="B17" s="49"/>
      <c r="C17" s="66"/>
      <c r="D17" s="67"/>
    </row>
    <row r="18" spans="1:4">
      <c r="A18" s="37" t="s">
        <v>17</v>
      </c>
      <c r="B18" s="43"/>
      <c r="C18" s="68"/>
      <c r="D18" s="69"/>
    </row>
    <row r="19" spans="1:4">
      <c r="A19" s="41" t="s">
        <v>19</v>
      </c>
      <c r="B19" s="43" t="s">
        <v>18</v>
      </c>
      <c r="C19" s="60"/>
      <c r="D19" s="61"/>
    </row>
    <row r="20" spans="1:4">
      <c r="A20" s="41" t="s">
        <v>21</v>
      </c>
      <c r="B20" s="43" t="s">
        <v>20</v>
      </c>
      <c r="C20" s="60"/>
      <c r="D20" s="61"/>
    </row>
    <row r="21" spans="1:4" ht="15.75" thickBot="1">
      <c r="A21" s="50" t="s">
        <v>23</v>
      </c>
      <c r="B21" s="45" t="s">
        <v>22</v>
      </c>
      <c r="C21" s="62"/>
      <c r="D21" s="63"/>
    </row>
    <row r="22" spans="1:4" ht="15.75" thickBot="1">
      <c r="A22" s="46" t="s">
        <v>46</v>
      </c>
      <c r="B22" s="47" t="s">
        <v>24</v>
      </c>
      <c r="C22" s="64">
        <f>SUM(C19:C21)</f>
        <v>0</v>
      </c>
      <c r="D22" s="65">
        <f>SUM(D19:D21)</f>
        <v>0</v>
      </c>
    </row>
    <row r="23" spans="1:4">
      <c r="A23" s="48" t="s">
        <v>26</v>
      </c>
      <c r="B23" s="49"/>
      <c r="C23" s="70"/>
      <c r="D23" s="71"/>
    </row>
    <row r="24" spans="1:4">
      <c r="A24" s="41" t="s">
        <v>27</v>
      </c>
      <c r="B24" s="43" t="s">
        <v>25</v>
      </c>
      <c r="C24" s="60"/>
      <c r="D24" s="61"/>
    </row>
    <row r="25" spans="1:4">
      <c r="A25" s="41" t="s">
        <v>30</v>
      </c>
      <c r="B25" s="43" t="s">
        <v>28</v>
      </c>
      <c r="C25" s="60"/>
      <c r="D25" s="61"/>
    </row>
    <row r="26" spans="1:4">
      <c r="A26" s="41" t="s">
        <v>32</v>
      </c>
      <c r="B26" s="43" t="s">
        <v>29</v>
      </c>
      <c r="C26" s="51" t="s">
        <v>34</v>
      </c>
      <c r="D26" s="61"/>
    </row>
    <row r="27" spans="1:4">
      <c r="A27" s="41" t="s">
        <v>35</v>
      </c>
      <c r="B27" s="43" t="s">
        <v>31</v>
      </c>
      <c r="C27" s="60"/>
      <c r="D27" s="61"/>
    </row>
    <row r="28" spans="1:4">
      <c r="A28" s="41" t="s">
        <v>37</v>
      </c>
      <c r="B28" s="43" t="s">
        <v>33</v>
      </c>
      <c r="C28" s="51" t="s">
        <v>34</v>
      </c>
      <c r="D28" s="61"/>
    </row>
    <row r="29" spans="1:4">
      <c r="A29" s="41" t="s">
        <v>39</v>
      </c>
      <c r="B29" s="43" t="s">
        <v>36</v>
      </c>
      <c r="C29" s="51" t="s">
        <v>34</v>
      </c>
      <c r="D29" s="72"/>
    </row>
    <row r="30" spans="1:4" ht="15.75" thickBot="1">
      <c r="A30" s="50" t="s">
        <v>41</v>
      </c>
      <c r="B30" s="45" t="s">
        <v>38</v>
      </c>
      <c r="C30" s="62"/>
      <c r="D30" s="63"/>
    </row>
    <row r="31" spans="1:4" ht="15.75" thickBot="1">
      <c r="A31" s="46" t="s">
        <v>43</v>
      </c>
      <c r="B31" s="47" t="s">
        <v>40</v>
      </c>
      <c r="C31" s="64">
        <f>SUM(C24:C30)</f>
        <v>0</v>
      </c>
      <c r="D31" s="65">
        <f>SUM(D24:D30)</f>
        <v>0</v>
      </c>
    </row>
    <row r="32" spans="1:4" ht="15.75" thickBot="1">
      <c r="A32" s="46" t="s">
        <v>44</v>
      </c>
      <c r="B32" s="47" t="s">
        <v>42</v>
      </c>
      <c r="C32" s="64">
        <f>C22+C31</f>
        <v>0</v>
      </c>
      <c r="D32" s="65">
        <f>D22+D31</f>
        <v>0</v>
      </c>
    </row>
  </sheetData>
  <sheetProtection sheet="1" selectLockedCells="1"/>
  <mergeCells count="6">
    <mergeCell ref="A2:D2"/>
    <mergeCell ref="A3:D3"/>
    <mergeCell ref="C5:D5"/>
    <mergeCell ref="A5:A6"/>
    <mergeCell ref="B5:B6"/>
    <mergeCell ref="A4:D4"/>
  </mergeCells>
  <conditionalFormatting sqref="C16">
    <cfRule type="cellIs" dxfId="18" priority="2" operator="notEqual">
      <formula xml:space="preserve"> BCM_220_3</formula>
    </cfRule>
  </conditionalFormatting>
  <conditionalFormatting sqref="D16">
    <cfRule type="cellIs" dxfId="17" priority="1" operator="notEqual">
      <formula xml:space="preserve"> BCM_220_4</formula>
    </cfRule>
  </conditionalFormatting>
  <printOptions horizontalCentered="1"/>
  <pageMargins left="0.51181102362204722" right="0.31496062992125984" top="0.74803149606299213" bottom="0.74803149606299213" header="0.31496062992125984" footer="0.31496062992125984"/>
  <pageSetup paperSize="9" scale="89" orientation="portrait" r:id="rId1"/>
  <ignoredErrors>
    <ignoredError sqref="B14:B16 B19:B22 B24:B32" numberStoredAsText="1"/>
    <ignoredError sqref="C16:D16" formulaRange="1"/>
  </ignoredErrors>
  <legacyDrawing r:id="rId2"/>
</worksheet>
</file>

<file path=xl/worksheets/sheet3.xml><?xml version="1.0" encoding="utf-8"?>
<worksheet xmlns="http://schemas.openxmlformats.org/spreadsheetml/2006/main" xmlns:r="http://schemas.openxmlformats.org/officeDocument/2006/relationships">
  <sheetPr codeName="Sheet3"/>
  <dimension ref="A1:I420"/>
  <sheetViews>
    <sheetView zoomScaleNormal="100" workbookViewId="0">
      <selection activeCell="I9" sqref="I9"/>
    </sheetView>
  </sheetViews>
  <sheetFormatPr defaultRowHeight="15"/>
  <cols>
    <col min="1" max="7" width="2.85546875" style="127" customWidth="1"/>
    <col min="8" max="8" width="70" style="127" customWidth="1"/>
    <col min="9" max="9" width="15.7109375" style="254" customWidth="1"/>
    <col min="10" max="16384" width="9.140625" style="127"/>
  </cols>
  <sheetData>
    <row r="1" spans="1:9">
      <c r="A1" s="304" t="s">
        <v>346</v>
      </c>
      <c r="B1" s="304"/>
      <c r="C1" s="304"/>
      <c r="D1" s="304"/>
      <c r="E1" s="304"/>
      <c r="F1" s="304"/>
      <c r="G1" s="304"/>
      <c r="H1" s="304"/>
      <c r="I1" s="304"/>
    </row>
    <row r="2" spans="1:9" ht="49.5" customHeight="1">
      <c r="A2" s="307" t="s">
        <v>136</v>
      </c>
      <c r="B2" s="307"/>
      <c r="C2" s="307"/>
      <c r="D2" s="307"/>
      <c r="E2" s="307"/>
      <c r="F2" s="307"/>
      <c r="G2" s="307"/>
      <c r="H2" s="307"/>
      <c r="I2" s="307"/>
    </row>
    <row r="3" spans="1:9">
      <c r="A3" s="308" t="str">
        <f>'2_SF'!A3:D3</f>
        <v>la dd.mm.yyyy</v>
      </c>
      <c r="B3" s="308"/>
      <c r="C3" s="308"/>
      <c r="D3" s="308"/>
      <c r="E3" s="308"/>
      <c r="F3" s="308"/>
      <c r="G3" s="308"/>
      <c r="H3" s="308"/>
      <c r="I3" s="308"/>
    </row>
    <row r="4" spans="1:9" ht="15.75" thickBot="1">
      <c r="A4" s="309"/>
      <c r="B4" s="309"/>
      <c r="C4" s="309"/>
      <c r="D4" s="309"/>
      <c r="E4" s="309"/>
      <c r="F4" s="309"/>
      <c r="G4" s="309"/>
      <c r="H4" s="309"/>
      <c r="I4" s="309"/>
    </row>
    <row r="5" spans="1:9" ht="95.25" customHeight="1">
      <c r="A5" s="233" t="s">
        <v>96</v>
      </c>
      <c r="B5" s="234" t="s">
        <v>47</v>
      </c>
      <c r="C5" s="234" t="s">
        <v>48</v>
      </c>
      <c r="D5" s="234" t="s">
        <v>49</v>
      </c>
      <c r="E5" s="234" t="s">
        <v>50</v>
      </c>
      <c r="F5" s="234" t="s">
        <v>51</v>
      </c>
      <c r="G5" s="234" t="s">
        <v>52</v>
      </c>
      <c r="H5" s="231" t="s">
        <v>53</v>
      </c>
      <c r="I5" s="235" t="s">
        <v>54</v>
      </c>
    </row>
    <row r="6" spans="1:9">
      <c r="A6" s="236" t="s">
        <v>55</v>
      </c>
      <c r="B6" s="75" t="s">
        <v>56</v>
      </c>
      <c r="C6" s="75" t="s">
        <v>57</v>
      </c>
      <c r="D6" s="75" t="s">
        <v>58</v>
      </c>
      <c r="E6" s="75" t="s">
        <v>59</v>
      </c>
      <c r="F6" s="75" t="s">
        <v>60</v>
      </c>
      <c r="G6" s="75" t="s">
        <v>61</v>
      </c>
      <c r="H6" s="76" t="s">
        <v>62</v>
      </c>
      <c r="I6" s="237" t="s">
        <v>97</v>
      </c>
    </row>
    <row r="7" spans="1:9">
      <c r="A7" s="238">
        <v>1</v>
      </c>
      <c r="B7" s="2">
        <v>0</v>
      </c>
      <c r="C7" s="2">
        <v>0</v>
      </c>
      <c r="D7" s="2">
        <v>0</v>
      </c>
      <c r="E7" s="2">
        <v>0</v>
      </c>
      <c r="F7" s="2">
        <v>0</v>
      </c>
      <c r="G7" s="2">
        <v>0</v>
      </c>
      <c r="H7" s="232" t="s">
        <v>63</v>
      </c>
      <c r="I7" s="239" t="s">
        <v>64</v>
      </c>
    </row>
    <row r="8" spans="1:9">
      <c r="A8" s="229"/>
      <c r="B8" s="228">
        <v>1</v>
      </c>
      <c r="C8" s="228">
        <v>0</v>
      </c>
      <c r="D8" s="228">
        <v>0</v>
      </c>
      <c r="E8" s="228">
        <v>0</v>
      </c>
      <c r="F8" s="228">
        <v>0</v>
      </c>
      <c r="G8" s="228">
        <v>0</v>
      </c>
      <c r="H8" s="136" t="s">
        <v>274</v>
      </c>
      <c r="I8" s="259">
        <f>SUM(I9:I10)</f>
        <v>0</v>
      </c>
    </row>
    <row r="9" spans="1:9">
      <c r="A9" s="229"/>
      <c r="B9" s="230"/>
      <c r="C9" s="228">
        <v>1</v>
      </c>
      <c r="D9" s="228">
        <v>0</v>
      </c>
      <c r="E9" s="228">
        <v>0</v>
      </c>
      <c r="F9" s="228">
        <v>0</v>
      </c>
      <c r="G9" s="228">
        <v>0</v>
      </c>
      <c r="H9" s="137" t="s">
        <v>275</v>
      </c>
      <c r="I9" s="258"/>
    </row>
    <row r="10" spans="1:9">
      <c r="A10" s="229"/>
      <c r="B10" s="230"/>
      <c r="C10" s="228">
        <v>2</v>
      </c>
      <c r="D10" s="228">
        <v>0</v>
      </c>
      <c r="E10" s="228">
        <v>0</v>
      </c>
      <c r="F10" s="228">
        <v>0</v>
      </c>
      <c r="G10" s="228">
        <v>0</v>
      </c>
      <c r="H10" s="137" t="s">
        <v>65</v>
      </c>
      <c r="I10" s="258"/>
    </row>
    <row r="11" spans="1:9">
      <c r="A11" s="229"/>
      <c r="B11" s="228">
        <v>2</v>
      </c>
      <c r="C11" s="228">
        <v>0</v>
      </c>
      <c r="D11" s="228">
        <v>0</v>
      </c>
      <c r="E11" s="228">
        <v>0</v>
      </c>
      <c r="F11" s="228">
        <v>0</v>
      </c>
      <c r="G11" s="228">
        <v>0</v>
      </c>
      <c r="H11" s="136" t="s">
        <v>276</v>
      </c>
      <c r="I11" s="259">
        <f>CAD_5+CAD_8</f>
        <v>0</v>
      </c>
    </row>
    <row r="12" spans="1:9">
      <c r="A12" s="229"/>
      <c r="B12" s="230"/>
      <c r="C12" s="228">
        <v>1</v>
      </c>
      <c r="D12" s="228">
        <v>0</v>
      </c>
      <c r="E12" s="228">
        <v>0</v>
      </c>
      <c r="F12" s="228">
        <v>0</v>
      </c>
      <c r="G12" s="228">
        <v>0</v>
      </c>
      <c r="H12" s="137" t="s">
        <v>66</v>
      </c>
      <c r="I12" s="255">
        <f>SUM(I13:I14)</f>
        <v>0</v>
      </c>
    </row>
    <row r="13" spans="1:9">
      <c r="A13" s="229"/>
      <c r="B13" s="230"/>
      <c r="C13" s="230"/>
      <c r="D13" s="228">
        <v>1</v>
      </c>
      <c r="E13" s="228">
        <v>0</v>
      </c>
      <c r="F13" s="228">
        <v>0</v>
      </c>
      <c r="G13" s="228">
        <v>0</v>
      </c>
      <c r="H13" s="137" t="s">
        <v>277</v>
      </c>
      <c r="I13" s="258"/>
    </row>
    <row r="14" spans="1:9">
      <c r="A14" s="229"/>
      <c r="B14" s="230"/>
      <c r="C14" s="230"/>
      <c r="D14" s="228">
        <v>2</v>
      </c>
      <c r="E14" s="228">
        <v>0</v>
      </c>
      <c r="F14" s="228">
        <v>0</v>
      </c>
      <c r="G14" s="228">
        <v>0</v>
      </c>
      <c r="H14" s="137" t="s">
        <v>67</v>
      </c>
      <c r="I14" s="258"/>
    </row>
    <row r="15" spans="1:9">
      <c r="A15" s="229"/>
      <c r="B15" s="230"/>
      <c r="C15" s="228">
        <v>2</v>
      </c>
      <c r="D15" s="228">
        <v>0</v>
      </c>
      <c r="E15" s="228">
        <v>0</v>
      </c>
      <c r="F15" s="228">
        <v>0</v>
      </c>
      <c r="G15" s="228">
        <v>0</v>
      </c>
      <c r="H15" s="137" t="s">
        <v>68</v>
      </c>
      <c r="I15" s="255">
        <f>CAD_9+CAD_20</f>
        <v>0</v>
      </c>
    </row>
    <row r="16" spans="1:9">
      <c r="A16" s="229"/>
      <c r="B16" s="230"/>
      <c r="C16" s="230"/>
      <c r="D16" s="228">
        <v>1</v>
      </c>
      <c r="E16" s="228">
        <v>0</v>
      </c>
      <c r="F16" s="228">
        <v>0</v>
      </c>
      <c r="G16" s="228">
        <v>0</v>
      </c>
      <c r="H16" s="137" t="s">
        <v>69</v>
      </c>
      <c r="I16" s="255">
        <f>CAD_10+CAD_15</f>
        <v>0</v>
      </c>
    </row>
    <row r="17" spans="1:9">
      <c r="A17" s="229"/>
      <c r="B17" s="230"/>
      <c r="C17" s="230"/>
      <c r="D17" s="230"/>
      <c r="E17" s="228">
        <v>1</v>
      </c>
      <c r="F17" s="228">
        <v>0</v>
      </c>
      <c r="G17" s="228">
        <v>0</v>
      </c>
      <c r="H17" s="137" t="s">
        <v>277</v>
      </c>
      <c r="I17" s="255">
        <f>SUM(I18:I21)</f>
        <v>0</v>
      </c>
    </row>
    <row r="18" spans="1:9">
      <c r="A18" s="229"/>
      <c r="B18" s="230"/>
      <c r="C18" s="230"/>
      <c r="D18" s="230"/>
      <c r="E18" s="230"/>
      <c r="F18" s="228">
        <v>1</v>
      </c>
      <c r="G18" s="228">
        <v>0</v>
      </c>
      <c r="H18" s="137" t="s">
        <v>278</v>
      </c>
      <c r="I18" s="258"/>
    </row>
    <row r="19" spans="1:9">
      <c r="A19" s="229"/>
      <c r="B19" s="230"/>
      <c r="C19" s="230"/>
      <c r="D19" s="230"/>
      <c r="E19" s="230"/>
      <c r="F19" s="230"/>
      <c r="G19" s="228">
        <v>1</v>
      </c>
      <c r="H19" s="137" t="s">
        <v>279</v>
      </c>
      <c r="I19" s="258"/>
    </row>
    <row r="20" spans="1:9">
      <c r="A20" s="229"/>
      <c r="B20" s="230"/>
      <c r="C20" s="230"/>
      <c r="D20" s="230"/>
      <c r="E20" s="230"/>
      <c r="F20" s="228">
        <v>2</v>
      </c>
      <c r="G20" s="228">
        <v>0</v>
      </c>
      <c r="H20" s="137" t="s">
        <v>280</v>
      </c>
      <c r="I20" s="258"/>
    </row>
    <row r="21" spans="1:9">
      <c r="A21" s="229"/>
      <c r="B21" s="230"/>
      <c r="C21" s="230"/>
      <c r="D21" s="230"/>
      <c r="E21" s="230"/>
      <c r="F21" s="230"/>
      <c r="G21" s="228">
        <v>1</v>
      </c>
      <c r="H21" s="137" t="s">
        <v>279</v>
      </c>
      <c r="I21" s="258"/>
    </row>
    <row r="22" spans="1:9">
      <c r="A22" s="229"/>
      <c r="B22" s="230"/>
      <c r="C22" s="230"/>
      <c r="D22" s="230"/>
      <c r="E22" s="228">
        <v>2</v>
      </c>
      <c r="F22" s="228">
        <v>0</v>
      </c>
      <c r="G22" s="228">
        <v>0</v>
      </c>
      <c r="H22" s="137" t="s">
        <v>67</v>
      </c>
      <c r="I22" s="255">
        <f>SUM(I23:I26)</f>
        <v>0</v>
      </c>
    </row>
    <row r="23" spans="1:9">
      <c r="A23" s="229"/>
      <c r="B23" s="230"/>
      <c r="C23" s="230"/>
      <c r="D23" s="230"/>
      <c r="E23" s="230"/>
      <c r="F23" s="228">
        <v>1</v>
      </c>
      <c r="G23" s="228">
        <v>0</v>
      </c>
      <c r="H23" s="137" t="s">
        <v>278</v>
      </c>
      <c r="I23" s="258"/>
    </row>
    <row r="24" spans="1:9">
      <c r="A24" s="229"/>
      <c r="B24" s="230"/>
      <c r="C24" s="230"/>
      <c r="D24" s="230"/>
      <c r="E24" s="230"/>
      <c r="F24" s="230"/>
      <c r="G24" s="228">
        <v>1</v>
      </c>
      <c r="H24" s="137" t="s">
        <v>279</v>
      </c>
      <c r="I24" s="258"/>
    </row>
    <row r="25" spans="1:9">
      <c r="A25" s="229"/>
      <c r="B25" s="230"/>
      <c r="C25" s="230"/>
      <c r="D25" s="230"/>
      <c r="E25" s="230"/>
      <c r="F25" s="228">
        <v>2</v>
      </c>
      <c r="G25" s="228">
        <v>0</v>
      </c>
      <c r="H25" s="137" t="s">
        <v>280</v>
      </c>
      <c r="I25" s="258"/>
    </row>
    <row r="26" spans="1:9">
      <c r="A26" s="229"/>
      <c r="B26" s="230"/>
      <c r="C26" s="230"/>
      <c r="D26" s="230"/>
      <c r="E26" s="230"/>
      <c r="F26" s="230"/>
      <c r="G26" s="228">
        <v>1</v>
      </c>
      <c r="H26" s="137" t="s">
        <v>279</v>
      </c>
      <c r="I26" s="258"/>
    </row>
    <row r="27" spans="1:9">
      <c r="A27" s="229"/>
      <c r="B27" s="230"/>
      <c r="C27" s="230"/>
      <c r="D27" s="228">
        <v>2</v>
      </c>
      <c r="E27" s="228">
        <v>0</v>
      </c>
      <c r="F27" s="228">
        <v>0</v>
      </c>
      <c r="G27" s="228">
        <v>0</v>
      </c>
      <c r="H27" s="137" t="s">
        <v>70</v>
      </c>
      <c r="I27" s="255">
        <f>CAD_21+CAD_26</f>
        <v>0</v>
      </c>
    </row>
    <row r="28" spans="1:9">
      <c r="A28" s="229"/>
      <c r="B28" s="230"/>
      <c r="C28" s="230"/>
      <c r="D28" s="230"/>
      <c r="E28" s="228">
        <v>1</v>
      </c>
      <c r="F28" s="228">
        <v>0</v>
      </c>
      <c r="G28" s="228">
        <v>0</v>
      </c>
      <c r="H28" s="137" t="s">
        <v>277</v>
      </c>
      <c r="I28" s="255">
        <f>SUM(I29:I32)</f>
        <v>0</v>
      </c>
    </row>
    <row r="29" spans="1:9">
      <c r="A29" s="229"/>
      <c r="B29" s="230"/>
      <c r="C29" s="230"/>
      <c r="D29" s="230"/>
      <c r="E29" s="230"/>
      <c r="F29" s="228">
        <v>1</v>
      </c>
      <c r="G29" s="228">
        <v>0</v>
      </c>
      <c r="H29" s="137" t="s">
        <v>278</v>
      </c>
      <c r="I29" s="258"/>
    </row>
    <row r="30" spans="1:9">
      <c r="A30" s="229"/>
      <c r="B30" s="230"/>
      <c r="C30" s="230"/>
      <c r="D30" s="230"/>
      <c r="E30" s="230"/>
      <c r="F30" s="230"/>
      <c r="G30" s="228">
        <v>1</v>
      </c>
      <c r="H30" s="137" t="s">
        <v>279</v>
      </c>
      <c r="I30" s="258"/>
    </row>
    <row r="31" spans="1:9">
      <c r="A31" s="229"/>
      <c r="B31" s="230"/>
      <c r="C31" s="230"/>
      <c r="D31" s="230"/>
      <c r="E31" s="230"/>
      <c r="F31" s="228">
        <v>2</v>
      </c>
      <c r="G31" s="228">
        <v>0</v>
      </c>
      <c r="H31" s="137" t="s">
        <v>280</v>
      </c>
      <c r="I31" s="258"/>
    </row>
    <row r="32" spans="1:9">
      <c r="A32" s="229"/>
      <c r="B32" s="230"/>
      <c r="C32" s="230"/>
      <c r="D32" s="230"/>
      <c r="E32" s="230"/>
      <c r="F32" s="230"/>
      <c r="G32" s="228">
        <v>1</v>
      </c>
      <c r="H32" s="137" t="s">
        <v>279</v>
      </c>
      <c r="I32" s="258"/>
    </row>
    <row r="33" spans="1:9">
      <c r="A33" s="229"/>
      <c r="B33" s="230"/>
      <c r="C33" s="230"/>
      <c r="D33" s="230"/>
      <c r="E33" s="228">
        <v>2</v>
      </c>
      <c r="F33" s="228">
        <v>0</v>
      </c>
      <c r="G33" s="228">
        <v>0</v>
      </c>
      <c r="H33" s="137" t="s">
        <v>67</v>
      </c>
      <c r="I33" s="255">
        <f>SUM(I34:I37)</f>
        <v>0</v>
      </c>
    </row>
    <row r="34" spans="1:9">
      <c r="A34" s="229"/>
      <c r="B34" s="230"/>
      <c r="C34" s="230"/>
      <c r="D34" s="230"/>
      <c r="E34" s="230"/>
      <c r="F34" s="228">
        <v>1</v>
      </c>
      <c r="G34" s="228">
        <v>0</v>
      </c>
      <c r="H34" s="137" t="s">
        <v>278</v>
      </c>
      <c r="I34" s="258"/>
    </row>
    <row r="35" spans="1:9">
      <c r="A35" s="229"/>
      <c r="B35" s="230"/>
      <c r="C35" s="230"/>
      <c r="D35" s="230"/>
      <c r="E35" s="230"/>
      <c r="F35" s="230"/>
      <c r="G35" s="228">
        <v>1</v>
      </c>
      <c r="H35" s="137" t="s">
        <v>279</v>
      </c>
      <c r="I35" s="258"/>
    </row>
    <row r="36" spans="1:9">
      <c r="A36" s="229"/>
      <c r="B36" s="230"/>
      <c r="C36" s="230"/>
      <c r="D36" s="230"/>
      <c r="E36" s="230"/>
      <c r="F36" s="228">
        <v>2</v>
      </c>
      <c r="G36" s="228">
        <v>0</v>
      </c>
      <c r="H36" s="137" t="s">
        <v>280</v>
      </c>
      <c r="I36" s="258"/>
    </row>
    <row r="37" spans="1:9">
      <c r="A37" s="229"/>
      <c r="B37" s="230"/>
      <c r="C37" s="230"/>
      <c r="D37" s="230"/>
      <c r="E37" s="230"/>
      <c r="F37" s="230"/>
      <c r="G37" s="228">
        <v>1</v>
      </c>
      <c r="H37" s="137" t="s">
        <v>279</v>
      </c>
      <c r="I37" s="258"/>
    </row>
    <row r="38" spans="1:9">
      <c r="A38" s="229"/>
      <c r="B38" s="228">
        <v>3</v>
      </c>
      <c r="C38" s="228">
        <v>0</v>
      </c>
      <c r="D38" s="228">
        <v>0</v>
      </c>
      <c r="E38" s="228">
        <v>0</v>
      </c>
      <c r="F38" s="228">
        <v>0</v>
      </c>
      <c r="G38" s="228">
        <v>0</v>
      </c>
      <c r="H38" s="136" t="s">
        <v>71</v>
      </c>
      <c r="I38" s="259">
        <f>CAD_32+CAD_50</f>
        <v>0</v>
      </c>
    </row>
    <row r="39" spans="1:9">
      <c r="A39" s="229"/>
      <c r="B39" s="230"/>
      <c r="C39" s="228">
        <v>1</v>
      </c>
      <c r="D39" s="228">
        <v>0</v>
      </c>
      <c r="E39" s="228">
        <v>0</v>
      </c>
      <c r="F39" s="228">
        <v>0</v>
      </c>
      <c r="G39" s="228">
        <v>0</v>
      </c>
      <c r="H39" s="137" t="s">
        <v>277</v>
      </c>
      <c r="I39" s="255">
        <f>SUM(I40:I48)+SUM(I53:I56)</f>
        <v>0</v>
      </c>
    </row>
    <row r="40" spans="1:9">
      <c r="A40" s="229"/>
      <c r="B40" s="230"/>
      <c r="C40" s="230"/>
      <c r="D40" s="228">
        <v>1</v>
      </c>
      <c r="E40" s="228">
        <v>0</v>
      </c>
      <c r="F40" s="228">
        <v>0</v>
      </c>
      <c r="G40" s="228">
        <v>0</v>
      </c>
      <c r="H40" s="137" t="s">
        <v>278</v>
      </c>
      <c r="I40" s="258"/>
    </row>
    <row r="41" spans="1:9">
      <c r="A41" s="229"/>
      <c r="B41" s="230"/>
      <c r="C41" s="230"/>
      <c r="D41" s="230"/>
      <c r="E41" s="228">
        <v>1</v>
      </c>
      <c r="F41" s="228">
        <v>0</v>
      </c>
      <c r="G41" s="228">
        <v>0</v>
      </c>
      <c r="H41" s="137" t="s">
        <v>279</v>
      </c>
      <c r="I41" s="258"/>
    </row>
    <row r="42" spans="1:9">
      <c r="A42" s="229"/>
      <c r="B42" s="230"/>
      <c r="C42" s="230"/>
      <c r="D42" s="228">
        <v>2</v>
      </c>
      <c r="E42" s="228">
        <v>0</v>
      </c>
      <c r="F42" s="228">
        <v>0</v>
      </c>
      <c r="G42" s="228">
        <v>0</v>
      </c>
      <c r="H42" s="137" t="s">
        <v>281</v>
      </c>
      <c r="I42" s="258"/>
    </row>
    <row r="43" spans="1:9">
      <c r="A43" s="229"/>
      <c r="B43" s="230"/>
      <c r="C43" s="230"/>
      <c r="D43" s="230"/>
      <c r="E43" s="228">
        <v>1</v>
      </c>
      <c r="F43" s="228">
        <v>0</v>
      </c>
      <c r="G43" s="228">
        <v>0</v>
      </c>
      <c r="H43" s="137" t="s">
        <v>279</v>
      </c>
      <c r="I43" s="258"/>
    </row>
    <row r="44" spans="1:9">
      <c r="A44" s="229"/>
      <c r="B44" s="230"/>
      <c r="C44" s="230"/>
      <c r="D44" s="228">
        <v>3</v>
      </c>
      <c r="E44" s="228">
        <v>0</v>
      </c>
      <c r="F44" s="228">
        <v>0</v>
      </c>
      <c r="G44" s="228">
        <v>0</v>
      </c>
      <c r="H44" s="137" t="s">
        <v>73</v>
      </c>
      <c r="I44" s="258"/>
    </row>
    <row r="45" spans="1:9">
      <c r="A45" s="229"/>
      <c r="B45" s="230"/>
      <c r="C45" s="230"/>
      <c r="D45" s="230"/>
      <c r="E45" s="228">
        <v>1</v>
      </c>
      <c r="F45" s="228">
        <v>0</v>
      </c>
      <c r="G45" s="228">
        <v>0</v>
      </c>
      <c r="H45" s="137" t="s">
        <v>279</v>
      </c>
      <c r="I45" s="258"/>
    </row>
    <row r="46" spans="1:9">
      <c r="A46" s="229"/>
      <c r="B46" s="230"/>
      <c r="C46" s="230"/>
      <c r="D46" s="228">
        <v>4</v>
      </c>
      <c r="E46" s="228">
        <v>0</v>
      </c>
      <c r="F46" s="228">
        <v>0</v>
      </c>
      <c r="G46" s="228">
        <v>0</v>
      </c>
      <c r="H46" s="137" t="s">
        <v>74</v>
      </c>
      <c r="I46" s="258"/>
    </row>
    <row r="47" spans="1:9">
      <c r="A47" s="229"/>
      <c r="B47" s="230"/>
      <c r="C47" s="230"/>
      <c r="D47" s="230"/>
      <c r="E47" s="228">
        <v>1</v>
      </c>
      <c r="F47" s="228">
        <v>0</v>
      </c>
      <c r="G47" s="228">
        <v>0</v>
      </c>
      <c r="H47" s="137" t="s">
        <v>279</v>
      </c>
      <c r="I47" s="258"/>
    </row>
    <row r="48" spans="1:9">
      <c r="A48" s="229"/>
      <c r="B48" s="230"/>
      <c r="C48" s="230"/>
      <c r="D48" s="228">
        <v>5</v>
      </c>
      <c r="E48" s="228">
        <v>0</v>
      </c>
      <c r="F48" s="228">
        <v>0</v>
      </c>
      <c r="G48" s="228">
        <v>0</v>
      </c>
      <c r="H48" s="137" t="s">
        <v>282</v>
      </c>
      <c r="I48" s="255">
        <f>SUM(I49:I52)</f>
        <v>0</v>
      </c>
    </row>
    <row r="49" spans="1:9">
      <c r="A49" s="229"/>
      <c r="B49" s="230"/>
      <c r="C49" s="230"/>
      <c r="D49" s="230"/>
      <c r="E49" s="228">
        <v>1</v>
      </c>
      <c r="F49" s="228">
        <v>0</v>
      </c>
      <c r="G49" s="228">
        <v>0</v>
      </c>
      <c r="H49" s="137" t="s">
        <v>283</v>
      </c>
      <c r="I49" s="258"/>
    </row>
    <row r="50" spans="1:9">
      <c r="A50" s="229"/>
      <c r="B50" s="230"/>
      <c r="C50" s="230"/>
      <c r="D50" s="230"/>
      <c r="E50" s="230"/>
      <c r="F50" s="228">
        <v>1</v>
      </c>
      <c r="G50" s="228">
        <v>0</v>
      </c>
      <c r="H50" s="137" t="s">
        <v>279</v>
      </c>
      <c r="I50" s="258"/>
    </row>
    <row r="51" spans="1:9">
      <c r="A51" s="229"/>
      <c r="B51" s="230"/>
      <c r="C51" s="230"/>
      <c r="D51" s="230"/>
      <c r="E51" s="228">
        <v>2</v>
      </c>
      <c r="F51" s="228">
        <v>0</v>
      </c>
      <c r="G51" s="228">
        <v>0</v>
      </c>
      <c r="H51" s="137" t="s">
        <v>284</v>
      </c>
      <c r="I51" s="258"/>
    </row>
    <row r="52" spans="1:9">
      <c r="A52" s="229"/>
      <c r="B52" s="230"/>
      <c r="C52" s="230"/>
      <c r="D52" s="230"/>
      <c r="E52" s="230"/>
      <c r="F52" s="228">
        <v>1</v>
      </c>
      <c r="G52" s="228">
        <v>0</v>
      </c>
      <c r="H52" s="137" t="s">
        <v>279</v>
      </c>
      <c r="I52" s="258"/>
    </row>
    <row r="53" spans="1:9">
      <c r="A53" s="229"/>
      <c r="B53" s="230"/>
      <c r="C53" s="230"/>
      <c r="D53" s="228">
        <v>6</v>
      </c>
      <c r="E53" s="228">
        <v>0</v>
      </c>
      <c r="F53" s="228">
        <v>0</v>
      </c>
      <c r="G53" s="228">
        <v>0</v>
      </c>
      <c r="H53" s="137" t="s">
        <v>72</v>
      </c>
      <c r="I53" s="258"/>
    </row>
    <row r="54" spans="1:9">
      <c r="A54" s="229"/>
      <c r="B54" s="230"/>
      <c r="C54" s="230"/>
      <c r="D54" s="230"/>
      <c r="E54" s="228">
        <v>1</v>
      </c>
      <c r="F54" s="228">
        <v>0</v>
      </c>
      <c r="G54" s="228">
        <v>0</v>
      </c>
      <c r="H54" s="137" t="s">
        <v>279</v>
      </c>
      <c r="I54" s="258"/>
    </row>
    <row r="55" spans="1:9">
      <c r="A55" s="229"/>
      <c r="B55" s="230"/>
      <c r="C55" s="230"/>
      <c r="D55" s="228">
        <v>7</v>
      </c>
      <c r="E55" s="228">
        <v>0</v>
      </c>
      <c r="F55" s="228">
        <v>0</v>
      </c>
      <c r="G55" s="228">
        <v>0</v>
      </c>
      <c r="H55" s="137" t="s">
        <v>285</v>
      </c>
      <c r="I55" s="258"/>
    </row>
    <row r="56" spans="1:9">
      <c r="A56" s="229"/>
      <c r="B56" s="230"/>
      <c r="C56" s="230"/>
      <c r="D56" s="230"/>
      <c r="E56" s="228">
        <v>1</v>
      </c>
      <c r="F56" s="228">
        <v>0</v>
      </c>
      <c r="G56" s="228">
        <v>0</v>
      </c>
      <c r="H56" s="137" t="s">
        <v>279</v>
      </c>
      <c r="I56" s="258"/>
    </row>
    <row r="57" spans="1:9">
      <c r="A57" s="229"/>
      <c r="B57" s="230"/>
      <c r="C57" s="228">
        <v>2</v>
      </c>
      <c r="D57" s="228">
        <v>0</v>
      </c>
      <c r="E57" s="228">
        <v>0</v>
      </c>
      <c r="F57" s="228">
        <v>0</v>
      </c>
      <c r="G57" s="228">
        <v>0</v>
      </c>
      <c r="H57" s="137" t="s">
        <v>286</v>
      </c>
      <c r="I57" s="255">
        <f>SUM(I58:I66)+SUM(I71:I74)</f>
        <v>0</v>
      </c>
    </row>
    <row r="58" spans="1:9">
      <c r="A58" s="229"/>
      <c r="B58" s="230"/>
      <c r="C58" s="230"/>
      <c r="D58" s="228">
        <v>1</v>
      </c>
      <c r="E58" s="228">
        <v>0</v>
      </c>
      <c r="F58" s="228">
        <v>0</v>
      </c>
      <c r="G58" s="228">
        <v>0</v>
      </c>
      <c r="H58" s="137" t="s">
        <v>278</v>
      </c>
      <c r="I58" s="258"/>
    </row>
    <row r="59" spans="1:9">
      <c r="A59" s="229"/>
      <c r="B59" s="230"/>
      <c r="C59" s="230"/>
      <c r="D59" s="230"/>
      <c r="E59" s="228">
        <v>1</v>
      </c>
      <c r="F59" s="228">
        <v>0</v>
      </c>
      <c r="G59" s="228">
        <v>0</v>
      </c>
      <c r="H59" s="137" t="s">
        <v>279</v>
      </c>
      <c r="I59" s="258"/>
    </row>
    <row r="60" spans="1:9">
      <c r="A60" s="229"/>
      <c r="B60" s="230"/>
      <c r="C60" s="230"/>
      <c r="D60" s="228">
        <v>2</v>
      </c>
      <c r="E60" s="228">
        <v>0</v>
      </c>
      <c r="F60" s="228">
        <v>0</v>
      </c>
      <c r="G60" s="228">
        <v>0</v>
      </c>
      <c r="H60" s="137" t="s">
        <v>281</v>
      </c>
      <c r="I60" s="258"/>
    </row>
    <row r="61" spans="1:9">
      <c r="A61" s="229"/>
      <c r="B61" s="230"/>
      <c r="C61" s="230"/>
      <c r="D61" s="230"/>
      <c r="E61" s="228">
        <v>1</v>
      </c>
      <c r="F61" s="228">
        <v>0</v>
      </c>
      <c r="G61" s="228">
        <v>0</v>
      </c>
      <c r="H61" s="137" t="s">
        <v>279</v>
      </c>
      <c r="I61" s="258"/>
    </row>
    <row r="62" spans="1:9">
      <c r="A62" s="229"/>
      <c r="B62" s="230"/>
      <c r="C62" s="230"/>
      <c r="D62" s="228">
        <v>3</v>
      </c>
      <c r="E62" s="228">
        <v>0</v>
      </c>
      <c r="F62" s="228">
        <v>0</v>
      </c>
      <c r="G62" s="228">
        <v>0</v>
      </c>
      <c r="H62" s="137" t="s">
        <v>73</v>
      </c>
      <c r="I62" s="258"/>
    </row>
    <row r="63" spans="1:9">
      <c r="A63" s="229"/>
      <c r="B63" s="230"/>
      <c r="C63" s="230"/>
      <c r="D63" s="230"/>
      <c r="E63" s="228">
        <v>1</v>
      </c>
      <c r="F63" s="228">
        <v>0</v>
      </c>
      <c r="G63" s="228">
        <v>0</v>
      </c>
      <c r="H63" s="137" t="s">
        <v>279</v>
      </c>
      <c r="I63" s="258"/>
    </row>
    <row r="64" spans="1:9">
      <c r="A64" s="229"/>
      <c r="B64" s="230"/>
      <c r="C64" s="230"/>
      <c r="D64" s="228">
        <v>4</v>
      </c>
      <c r="E64" s="228">
        <v>0</v>
      </c>
      <c r="F64" s="228">
        <v>0</v>
      </c>
      <c r="G64" s="228">
        <v>0</v>
      </c>
      <c r="H64" s="137" t="s">
        <v>74</v>
      </c>
      <c r="I64" s="258"/>
    </row>
    <row r="65" spans="1:9">
      <c r="A65" s="229"/>
      <c r="B65" s="230"/>
      <c r="C65" s="230"/>
      <c r="D65" s="230"/>
      <c r="E65" s="228">
        <v>1</v>
      </c>
      <c r="F65" s="228">
        <v>0</v>
      </c>
      <c r="G65" s="228">
        <v>0</v>
      </c>
      <c r="H65" s="137" t="s">
        <v>279</v>
      </c>
      <c r="I65" s="258"/>
    </row>
    <row r="66" spans="1:9">
      <c r="A66" s="229"/>
      <c r="B66" s="230"/>
      <c r="C66" s="230"/>
      <c r="D66" s="228">
        <v>5</v>
      </c>
      <c r="E66" s="228">
        <v>0</v>
      </c>
      <c r="F66" s="228">
        <v>0</v>
      </c>
      <c r="G66" s="228">
        <v>0</v>
      </c>
      <c r="H66" s="137" t="s">
        <v>282</v>
      </c>
      <c r="I66" s="255">
        <f>SUM(I67:I70)</f>
        <v>0</v>
      </c>
    </row>
    <row r="67" spans="1:9">
      <c r="A67" s="229"/>
      <c r="B67" s="230"/>
      <c r="C67" s="230"/>
      <c r="D67" s="230"/>
      <c r="E67" s="228">
        <v>1</v>
      </c>
      <c r="F67" s="228">
        <v>0</v>
      </c>
      <c r="G67" s="228">
        <v>0</v>
      </c>
      <c r="H67" s="137" t="s">
        <v>283</v>
      </c>
      <c r="I67" s="258"/>
    </row>
    <row r="68" spans="1:9">
      <c r="A68" s="229"/>
      <c r="B68" s="230"/>
      <c r="C68" s="230"/>
      <c r="D68" s="230"/>
      <c r="E68" s="230"/>
      <c r="F68" s="228">
        <v>1</v>
      </c>
      <c r="G68" s="228">
        <v>0</v>
      </c>
      <c r="H68" s="137" t="s">
        <v>279</v>
      </c>
      <c r="I68" s="258"/>
    </row>
    <row r="69" spans="1:9">
      <c r="A69" s="229"/>
      <c r="B69" s="230"/>
      <c r="C69" s="230"/>
      <c r="D69" s="230"/>
      <c r="E69" s="228">
        <v>2</v>
      </c>
      <c r="F69" s="228">
        <v>0</v>
      </c>
      <c r="G69" s="228">
        <v>0</v>
      </c>
      <c r="H69" s="137" t="s">
        <v>284</v>
      </c>
      <c r="I69" s="258"/>
    </row>
    <row r="70" spans="1:9">
      <c r="A70" s="229"/>
      <c r="B70" s="230"/>
      <c r="C70" s="230"/>
      <c r="D70" s="230"/>
      <c r="E70" s="230"/>
      <c r="F70" s="228">
        <v>1</v>
      </c>
      <c r="G70" s="228">
        <v>0</v>
      </c>
      <c r="H70" s="137" t="s">
        <v>279</v>
      </c>
      <c r="I70" s="258"/>
    </row>
    <row r="71" spans="1:9">
      <c r="A71" s="229"/>
      <c r="B71" s="230"/>
      <c r="C71" s="230"/>
      <c r="D71" s="228">
        <v>6</v>
      </c>
      <c r="E71" s="228">
        <v>0</v>
      </c>
      <c r="F71" s="228">
        <v>0</v>
      </c>
      <c r="G71" s="228">
        <v>0</v>
      </c>
      <c r="H71" s="137" t="s">
        <v>72</v>
      </c>
      <c r="I71" s="258"/>
    </row>
    <row r="72" spans="1:9">
      <c r="A72" s="229"/>
      <c r="B72" s="230"/>
      <c r="C72" s="230"/>
      <c r="D72" s="230"/>
      <c r="E72" s="228">
        <v>1</v>
      </c>
      <c r="F72" s="228">
        <v>0</v>
      </c>
      <c r="G72" s="228">
        <v>0</v>
      </c>
      <c r="H72" s="137" t="s">
        <v>279</v>
      </c>
      <c r="I72" s="258"/>
    </row>
    <row r="73" spans="1:9">
      <c r="A73" s="229"/>
      <c r="B73" s="230"/>
      <c r="C73" s="230"/>
      <c r="D73" s="228">
        <v>7</v>
      </c>
      <c r="E73" s="228">
        <v>0</v>
      </c>
      <c r="F73" s="228">
        <v>0</v>
      </c>
      <c r="G73" s="228">
        <v>0</v>
      </c>
      <c r="H73" s="137" t="s">
        <v>285</v>
      </c>
      <c r="I73" s="258"/>
    </row>
    <row r="74" spans="1:9">
      <c r="A74" s="229"/>
      <c r="B74" s="230"/>
      <c r="C74" s="230"/>
      <c r="D74" s="230"/>
      <c r="E74" s="228">
        <v>1</v>
      </c>
      <c r="F74" s="228">
        <v>0</v>
      </c>
      <c r="G74" s="228">
        <v>0</v>
      </c>
      <c r="H74" s="137" t="s">
        <v>279</v>
      </c>
      <c r="I74" s="258"/>
    </row>
    <row r="75" spans="1:9">
      <c r="A75" s="229"/>
      <c r="B75" s="228">
        <v>4</v>
      </c>
      <c r="C75" s="228">
        <v>0</v>
      </c>
      <c r="D75" s="228">
        <v>0</v>
      </c>
      <c r="E75" s="228">
        <v>0</v>
      </c>
      <c r="F75" s="228">
        <v>0</v>
      </c>
      <c r="G75" s="228">
        <v>0</v>
      </c>
      <c r="H75" s="136" t="s">
        <v>287</v>
      </c>
      <c r="I75" s="259">
        <f>CAD_69+CAD_85</f>
        <v>0</v>
      </c>
    </row>
    <row r="76" spans="1:9">
      <c r="A76" s="229"/>
      <c r="B76" s="230"/>
      <c r="C76" s="228">
        <v>1</v>
      </c>
      <c r="D76" s="228">
        <v>0</v>
      </c>
      <c r="E76" s="228">
        <v>0</v>
      </c>
      <c r="F76" s="228">
        <v>0</v>
      </c>
      <c r="G76" s="228">
        <v>0</v>
      </c>
      <c r="H76" s="137" t="s">
        <v>277</v>
      </c>
      <c r="I76" s="255">
        <f>SUM(I77:I85)+SUM(I90:I91)</f>
        <v>0</v>
      </c>
    </row>
    <row r="77" spans="1:9">
      <c r="A77" s="229"/>
      <c r="B77" s="230"/>
      <c r="C77" s="230"/>
      <c r="D77" s="228">
        <v>1</v>
      </c>
      <c r="E77" s="228">
        <v>0</v>
      </c>
      <c r="F77" s="228">
        <v>0</v>
      </c>
      <c r="G77" s="228">
        <v>0</v>
      </c>
      <c r="H77" s="137" t="s">
        <v>278</v>
      </c>
      <c r="I77" s="258"/>
    </row>
    <row r="78" spans="1:9">
      <c r="A78" s="229"/>
      <c r="B78" s="230"/>
      <c r="C78" s="230"/>
      <c r="D78" s="230"/>
      <c r="E78" s="228">
        <v>1</v>
      </c>
      <c r="F78" s="228">
        <v>0</v>
      </c>
      <c r="G78" s="228">
        <v>0</v>
      </c>
      <c r="H78" s="137" t="s">
        <v>279</v>
      </c>
      <c r="I78" s="258"/>
    </row>
    <row r="79" spans="1:9">
      <c r="A79" s="229"/>
      <c r="B79" s="230"/>
      <c r="C79" s="230"/>
      <c r="D79" s="228">
        <v>2</v>
      </c>
      <c r="E79" s="228">
        <v>0</v>
      </c>
      <c r="F79" s="228">
        <v>0</v>
      </c>
      <c r="G79" s="228">
        <v>0</v>
      </c>
      <c r="H79" s="137" t="s">
        <v>281</v>
      </c>
      <c r="I79" s="258"/>
    </row>
    <row r="80" spans="1:9">
      <c r="A80" s="229"/>
      <c r="B80" s="230"/>
      <c r="C80" s="230"/>
      <c r="D80" s="230"/>
      <c r="E80" s="228">
        <v>1</v>
      </c>
      <c r="F80" s="228">
        <v>0</v>
      </c>
      <c r="G80" s="228">
        <v>0</v>
      </c>
      <c r="H80" s="137" t="s">
        <v>279</v>
      </c>
      <c r="I80" s="258"/>
    </row>
    <row r="81" spans="1:9">
      <c r="A81" s="229"/>
      <c r="B81" s="230"/>
      <c r="C81" s="230"/>
      <c r="D81" s="228">
        <v>3</v>
      </c>
      <c r="E81" s="228">
        <v>0</v>
      </c>
      <c r="F81" s="228">
        <v>0</v>
      </c>
      <c r="G81" s="228">
        <v>0</v>
      </c>
      <c r="H81" s="137" t="s">
        <v>288</v>
      </c>
      <c r="I81" s="258"/>
    </row>
    <row r="82" spans="1:9">
      <c r="A82" s="229"/>
      <c r="B82" s="230"/>
      <c r="C82" s="230"/>
      <c r="D82" s="230"/>
      <c r="E82" s="228">
        <v>1</v>
      </c>
      <c r="F82" s="228">
        <v>0</v>
      </c>
      <c r="G82" s="228">
        <v>0</v>
      </c>
      <c r="H82" s="137" t="s">
        <v>279</v>
      </c>
      <c r="I82" s="258"/>
    </row>
    <row r="83" spans="1:9">
      <c r="A83" s="229"/>
      <c r="B83" s="230"/>
      <c r="C83" s="230"/>
      <c r="D83" s="228">
        <v>4</v>
      </c>
      <c r="E83" s="228">
        <v>0</v>
      </c>
      <c r="F83" s="228">
        <v>0</v>
      </c>
      <c r="G83" s="228">
        <v>0</v>
      </c>
      <c r="H83" s="137" t="s">
        <v>289</v>
      </c>
      <c r="I83" s="258"/>
    </row>
    <row r="84" spans="1:9">
      <c r="A84" s="229"/>
      <c r="B84" s="230"/>
      <c r="C84" s="230"/>
      <c r="D84" s="230"/>
      <c r="E84" s="228">
        <v>1</v>
      </c>
      <c r="F84" s="228">
        <v>0</v>
      </c>
      <c r="G84" s="228">
        <v>0</v>
      </c>
      <c r="H84" s="137" t="s">
        <v>279</v>
      </c>
      <c r="I84" s="258"/>
    </row>
    <row r="85" spans="1:9">
      <c r="A85" s="229"/>
      <c r="B85" s="230"/>
      <c r="C85" s="230"/>
      <c r="D85" s="228">
        <v>5</v>
      </c>
      <c r="E85" s="228">
        <v>0</v>
      </c>
      <c r="F85" s="228">
        <v>0</v>
      </c>
      <c r="G85" s="228">
        <v>0</v>
      </c>
      <c r="H85" s="137" t="s">
        <v>75</v>
      </c>
      <c r="I85" s="255">
        <f>SUM(I86:I89)</f>
        <v>0</v>
      </c>
    </row>
    <row r="86" spans="1:9">
      <c r="A86" s="229"/>
      <c r="B86" s="230"/>
      <c r="C86" s="230"/>
      <c r="D86" s="230"/>
      <c r="E86" s="228">
        <v>1</v>
      </c>
      <c r="F86" s="228">
        <v>0</v>
      </c>
      <c r="G86" s="228">
        <v>0</v>
      </c>
      <c r="H86" s="137" t="s">
        <v>283</v>
      </c>
      <c r="I86" s="258"/>
    </row>
    <row r="87" spans="1:9">
      <c r="A87" s="229"/>
      <c r="B87" s="230"/>
      <c r="C87" s="230"/>
      <c r="D87" s="230"/>
      <c r="E87" s="230"/>
      <c r="F87" s="228">
        <v>1</v>
      </c>
      <c r="G87" s="228">
        <v>0</v>
      </c>
      <c r="H87" s="137" t="s">
        <v>279</v>
      </c>
      <c r="I87" s="258"/>
    </row>
    <row r="88" spans="1:9">
      <c r="A88" s="229"/>
      <c r="B88" s="230"/>
      <c r="C88" s="230"/>
      <c r="D88" s="230"/>
      <c r="E88" s="228">
        <v>2</v>
      </c>
      <c r="F88" s="228">
        <v>0</v>
      </c>
      <c r="G88" s="228">
        <v>0</v>
      </c>
      <c r="H88" s="137" t="s">
        <v>284</v>
      </c>
      <c r="I88" s="258"/>
    </row>
    <row r="89" spans="1:9">
      <c r="A89" s="229"/>
      <c r="B89" s="230"/>
      <c r="C89" s="230"/>
      <c r="D89" s="230"/>
      <c r="E89" s="230"/>
      <c r="F89" s="228">
        <v>1</v>
      </c>
      <c r="G89" s="228">
        <v>0</v>
      </c>
      <c r="H89" s="137" t="s">
        <v>279</v>
      </c>
      <c r="I89" s="258"/>
    </row>
    <row r="90" spans="1:9">
      <c r="A90" s="229"/>
      <c r="B90" s="230"/>
      <c r="C90" s="230"/>
      <c r="D90" s="228">
        <v>6</v>
      </c>
      <c r="E90" s="228">
        <v>0</v>
      </c>
      <c r="F90" s="228">
        <v>0</v>
      </c>
      <c r="G90" s="228">
        <v>0</v>
      </c>
      <c r="H90" s="137" t="s">
        <v>280</v>
      </c>
      <c r="I90" s="258"/>
    </row>
    <row r="91" spans="1:9">
      <c r="A91" s="229"/>
      <c r="B91" s="230"/>
      <c r="C91" s="230"/>
      <c r="D91" s="230"/>
      <c r="E91" s="228">
        <v>1</v>
      </c>
      <c r="F91" s="228">
        <v>0</v>
      </c>
      <c r="G91" s="228">
        <v>0</v>
      </c>
      <c r="H91" s="137" t="s">
        <v>279</v>
      </c>
      <c r="I91" s="258"/>
    </row>
    <row r="92" spans="1:9">
      <c r="A92" s="229"/>
      <c r="B92" s="230"/>
      <c r="C92" s="228">
        <v>2</v>
      </c>
      <c r="D92" s="228">
        <v>0</v>
      </c>
      <c r="E92" s="228">
        <v>0</v>
      </c>
      <c r="F92" s="228">
        <v>0</v>
      </c>
      <c r="G92" s="228">
        <v>0</v>
      </c>
      <c r="H92" s="137" t="s">
        <v>67</v>
      </c>
      <c r="I92" s="255">
        <f>SUM(I93:I101)+SUM(I106:I107)</f>
        <v>0</v>
      </c>
    </row>
    <row r="93" spans="1:9">
      <c r="A93" s="229"/>
      <c r="B93" s="230"/>
      <c r="C93" s="230"/>
      <c r="D93" s="228">
        <v>1</v>
      </c>
      <c r="E93" s="228">
        <v>0</v>
      </c>
      <c r="F93" s="228">
        <v>0</v>
      </c>
      <c r="G93" s="228">
        <v>0</v>
      </c>
      <c r="H93" s="137" t="s">
        <v>278</v>
      </c>
      <c r="I93" s="258"/>
    </row>
    <row r="94" spans="1:9">
      <c r="A94" s="229"/>
      <c r="B94" s="230"/>
      <c r="C94" s="230"/>
      <c r="D94" s="230"/>
      <c r="E94" s="228">
        <v>1</v>
      </c>
      <c r="F94" s="228">
        <v>0</v>
      </c>
      <c r="G94" s="228">
        <v>0</v>
      </c>
      <c r="H94" s="137" t="s">
        <v>279</v>
      </c>
      <c r="I94" s="258"/>
    </row>
    <row r="95" spans="1:9">
      <c r="A95" s="229"/>
      <c r="B95" s="230"/>
      <c r="C95" s="230"/>
      <c r="D95" s="228">
        <v>2</v>
      </c>
      <c r="E95" s="228">
        <v>0</v>
      </c>
      <c r="F95" s="228">
        <v>0</v>
      </c>
      <c r="G95" s="228">
        <v>0</v>
      </c>
      <c r="H95" s="137" t="s">
        <v>281</v>
      </c>
      <c r="I95" s="258"/>
    </row>
    <row r="96" spans="1:9">
      <c r="A96" s="229"/>
      <c r="B96" s="230"/>
      <c r="C96" s="230"/>
      <c r="D96" s="230"/>
      <c r="E96" s="228">
        <v>1</v>
      </c>
      <c r="F96" s="228">
        <v>0</v>
      </c>
      <c r="G96" s="228">
        <v>0</v>
      </c>
      <c r="H96" s="137" t="s">
        <v>279</v>
      </c>
      <c r="I96" s="258"/>
    </row>
    <row r="97" spans="1:9">
      <c r="A97" s="229"/>
      <c r="B97" s="230"/>
      <c r="C97" s="230"/>
      <c r="D97" s="228">
        <v>3</v>
      </c>
      <c r="E97" s="228">
        <v>0</v>
      </c>
      <c r="F97" s="228">
        <v>0</v>
      </c>
      <c r="G97" s="228">
        <v>0</v>
      </c>
      <c r="H97" s="137" t="s">
        <v>288</v>
      </c>
      <c r="I97" s="258"/>
    </row>
    <row r="98" spans="1:9">
      <c r="A98" s="229"/>
      <c r="B98" s="230"/>
      <c r="C98" s="230"/>
      <c r="D98" s="230"/>
      <c r="E98" s="228">
        <v>1</v>
      </c>
      <c r="F98" s="228">
        <v>0</v>
      </c>
      <c r="G98" s="228">
        <v>0</v>
      </c>
      <c r="H98" s="137" t="s">
        <v>279</v>
      </c>
      <c r="I98" s="258"/>
    </row>
    <row r="99" spans="1:9">
      <c r="A99" s="229"/>
      <c r="B99" s="230"/>
      <c r="C99" s="230"/>
      <c r="D99" s="228">
        <v>4</v>
      </c>
      <c r="E99" s="228">
        <v>0</v>
      </c>
      <c r="F99" s="228">
        <v>0</v>
      </c>
      <c r="G99" s="228">
        <v>0</v>
      </c>
      <c r="H99" s="137" t="s">
        <v>289</v>
      </c>
      <c r="I99" s="258"/>
    </row>
    <row r="100" spans="1:9">
      <c r="A100" s="229"/>
      <c r="B100" s="230"/>
      <c r="C100" s="230"/>
      <c r="D100" s="230"/>
      <c r="E100" s="228">
        <v>1</v>
      </c>
      <c r="F100" s="228">
        <v>0</v>
      </c>
      <c r="G100" s="228">
        <v>0</v>
      </c>
      <c r="H100" s="137" t="s">
        <v>279</v>
      </c>
      <c r="I100" s="258"/>
    </row>
    <row r="101" spans="1:9">
      <c r="A101" s="229"/>
      <c r="B101" s="230"/>
      <c r="C101" s="230"/>
      <c r="D101" s="228">
        <v>5</v>
      </c>
      <c r="E101" s="228">
        <v>0</v>
      </c>
      <c r="F101" s="228">
        <v>0</v>
      </c>
      <c r="G101" s="228">
        <v>0</v>
      </c>
      <c r="H101" s="137" t="s">
        <v>75</v>
      </c>
      <c r="I101" s="255">
        <f>SUM(I102:I105)</f>
        <v>0</v>
      </c>
    </row>
    <row r="102" spans="1:9">
      <c r="A102" s="229"/>
      <c r="B102" s="230"/>
      <c r="C102" s="230"/>
      <c r="D102" s="230"/>
      <c r="E102" s="228">
        <v>1</v>
      </c>
      <c r="F102" s="228">
        <v>0</v>
      </c>
      <c r="G102" s="228">
        <v>0</v>
      </c>
      <c r="H102" s="137" t="s">
        <v>283</v>
      </c>
      <c r="I102" s="258"/>
    </row>
    <row r="103" spans="1:9">
      <c r="A103" s="229"/>
      <c r="B103" s="230"/>
      <c r="C103" s="230"/>
      <c r="D103" s="230"/>
      <c r="E103" s="230"/>
      <c r="F103" s="228">
        <v>1</v>
      </c>
      <c r="G103" s="228">
        <v>0</v>
      </c>
      <c r="H103" s="137" t="s">
        <v>279</v>
      </c>
      <c r="I103" s="258"/>
    </row>
    <row r="104" spans="1:9">
      <c r="A104" s="229"/>
      <c r="B104" s="230"/>
      <c r="C104" s="230"/>
      <c r="D104" s="230"/>
      <c r="E104" s="228">
        <v>2</v>
      </c>
      <c r="F104" s="228">
        <v>0</v>
      </c>
      <c r="G104" s="228">
        <v>0</v>
      </c>
      <c r="H104" s="137" t="s">
        <v>284</v>
      </c>
      <c r="I104" s="258"/>
    </row>
    <row r="105" spans="1:9">
      <c r="A105" s="229"/>
      <c r="B105" s="230"/>
      <c r="C105" s="230"/>
      <c r="D105" s="230"/>
      <c r="E105" s="230"/>
      <c r="F105" s="228">
        <v>1</v>
      </c>
      <c r="G105" s="228">
        <v>0</v>
      </c>
      <c r="H105" s="137" t="s">
        <v>279</v>
      </c>
      <c r="I105" s="258"/>
    </row>
    <row r="106" spans="1:9">
      <c r="A106" s="229"/>
      <c r="B106" s="230"/>
      <c r="C106" s="230"/>
      <c r="D106" s="228">
        <v>6</v>
      </c>
      <c r="E106" s="228">
        <v>0</v>
      </c>
      <c r="F106" s="228">
        <v>0</v>
      </c>
      <c r="G106" s="228">
        <v>0</v>
      </c>
      <c r="H106" s="137" t="s">
        <v>280</v>
      </c>
      <c r="I106" s="258"/>
    </row>
    <row r="107" spans="1:9">
      <c r="A107" s="229"/>
      <c r="B107" s="230"/>
      <c r="C107" s="230"/>
      <c r="D107" s="230"/>
      <c r="E107" s="228">
        <v>1</v>
      </c>
      <c r="F107" s="228">
        <v>0</v>
      </c>
      <c r="G107" s="228">
        <v>0</v>
      </c>
      <c r="H107" s="137" t="s">
        <v>279</v>
      </c>
      <c r="I107" s="258"/>
    </row>
    <row r="108" spans="1:9">
      <c r="A108" s="229"/>
      <c r="B108" s="228">
        <v>5</v>
      </c>
      <c r="C108" s="228">
        <v>0</v>
      </c>
      <c r="D108" s="228">
        <v>0</v>
      </c>
      <c r="E108" s="228">
        <v>0</v>
      </c>
      <c r="F108" s="228">
        <v>0</v>
      </c>
      <c r="G108" s="228">
        <v>0</v>
      </c>
      <c r="H108" s="136" t="s">
        <v>290</v>
      </c>
      <c r="I108" s="259">
        <f>CAD_102+CAD_119</f>
        <v>0</v>
      </c>
    </row>
    <row r="109" spans="1:9">
      <c r="A109" s="229"/>
      <c r="B109" s="230"/>
      <c r="C109" s="228">
        <v>1</v>
      </c>
      <c r="D109" s="228">
        <v>0</v>
      </c>
      <c r="E109" s="228">
        <v>0</v>
      </c>
      <c r="F109" s="228">
        <v>0</v>
      </c>
      <c r="G109" s="228">
        <v>0</v>
      </c>
      <c r="H109" s="137" t="s">
        <v>277</v>
      </c>
      <c r="I109" s="255">
        <f>SUM(I110:I114)+CAD_112+SUM(I124:I125)</f>
        <v>0</v>
      </c>
    </row>
    <row r="110" spans="1:9">
      <c r="A110" s="229"/>
      <c r="B110" s="230"/>
      <c r="C110" s="230"/>
      <c r="D110" s="228">
        <v>1</v>
      </c>
      <c r="E110" s="228">
        <v>0</v>
      </c>
      <c r="F110" s="228">
        <v>0</v>
      </c>
      <c r="G110" s="228">
        <v>0</v>
      </c>
      <c r="H110" s="137" t="s">
        <v>278</v>
      </c>
      <c r="I110" s="258"/>
    </row>
    <row r="111" spans="1:9">
      <c r="A111" s="229"/>
      <c r="B111" s="230"/>
      <c r="C111" s="230"/>
      <c r="D111" s="230"/>
      <c r="E111" s="228">
        <v>1</v>
      </c>
      <c r="F111" s="228">
        <v>0</v>
      </c>
      <c r="G111" s="228">
        <v>0</v>
      </c>
      <c r="H111" s="137" t="s">
        <v>279</v>
      </c>
      <c r="I111" s="258"/>
    </row>
    <row r="112" spans="1:9">
      <c r="A112" s="229"/>
      <c r="B112" s="230"/>
      <c r="C112" s="230"/>
      <c r="D112" s="228">
        <v>2</v>
      </c>
      <c r="E112" s="228">
        <v>0</v>
      </c>
      <c r="F112" s="228">
        <v>0</v>
      </c>
      <c r="G112" s="228">
        <v>0</v>
      </c>
      <c r="H112" s="137" t="s">
        <v>281</v>
      </c>
      <c r="I112" s="258"/>
    </row>
    <row r="113" spans="1:9">
      <c r="A113" s="229"/>
      <c r="B113" s="230"/>
      <c r="C113" s="230"/>
      <c r="D113" s="230"/>
      <c r="E113" s="228">
        <v>1</v>
      </c>
      <c r="F113" s="228">
        <v>0</v>
      </c>
      <c r="G113" s="228">
        <v>0</v>
      </c>
      <c r="H113" s="137" t="s">
        <v>279</v>
      </c>
      <c r="I113" s="258"/>
    </row>
    <row r="114" spans="1:9">
      <c r="A114" s="229"/>
      <c r="B114" s="230"/>
      <c r="C114" s="230"/>
      <c r="D114" s="228">
        <v>3</v>
      </c>
      <c r="E114" s="228">
        <v>0</v>
      </c>
      <c r="F114" s="228">
        <v>0</v>
      </c>
      <c r="G114" s="228">
        <v>0</v>
      </c>
      <c r="H114" s="137" t="s">
        <v>291</v>
      </c>
      <c r="I114" s="255">
        <f>SUM(I115:I118)</f>
        <v>0</v>
      </c>
    </row>
    <row r="115" spans="1:9">
      <c r="A115" s="229"/>
      <c r="B115" s="230"/>
      <c r="C115" s="230"/>
      <c r="D115" s="230"/>
      <c r="E115" s="228">
        <v>1</v>
      </c>
      <c r="F115" s="228">
        <v>0</v>
      </c>
      <c r="G115" s="228">
        <v>0</v>
      </c>
      <c r="H115" s="137" t="s">
        <v>73</v>
      </c>
      <c r="I115" s="258"/>
    </row>
    <row r="116" spans="1:9">
      <c r="A116" s="229"/>
      <c r="B116" s="230"/>
      <c r="C116" s="230"/>
      <c r="D116" s="230"/>
      <c r="E116" s="230"/>
      <c r="F116" s="228">
        <v>1</v>
      </c>
      <c r="G116" s="228">
        <v>0</v>
      </c>
      <c r="H116" s="137" t="s">
        <v>279</v>
      </c>
      <c r="I116" s="258"/>
    </row>
    <row r="117" spans="1:9">
      <c r="A117" s="229"/>
      <c r="B117" s="230"/>
      <c r="C117" s="230"/>
      <c r="D117" s="230"/>
      <c r="E117" s="228">
        <v>2</v>
      </c>
      <c r="F117" s="228">
        <v>0</v>
      </c>
      <c r="G117" s="228">
        <v>0</v>
      </c>
      <c r="H117" s="137" t="s">
        <v>74</v>
      </c>
      <c r="I117" s="258"/>
    </row>
    <row r="118" spans="1:9">
      <c r="A118" s="229"/>
      <c r="B118" s="230"/>
      <c r="C118" s="230"/>
      <c r="D118" s="230"/>
      <c r="E118" s="230"/>
      <c r="F118" s="228">
        <v>1</v>
      </c>
      <c r="G118" s="228">
        <v>0</v>
      </c>
      <c r="H118" s="137" t="s">
        <v>279</v>
      </c>
      <c r="I118" s="258"/>
    </row>
    <row r="119" spans="1:9">
      <c r="A119" s="229"/>
      <c r="B119" s="230"/>
      <c r="C119" s="230"/>
      <c r="D119" s="228">
        <v>4</v>
      </c>
      <c r="E119" s="228">
        <v>0</v>
      </c>
      <c r="F119" s="228">
        <v>0</v>
      </c>
      <c r="G119" s="228">
        <v>0</v>
      </c>
      <c r="H119" s="137" t="s">
        <v>75</v>
      </c>
      <c r="I119" s="255">
        <f>SUM(I120:I123)</f>
        <v>0</v>
      </c>
    </row>
    <row r="120" spans="1:9">
      <c r="A120" s="229"/>
      <c r="B120" s="230"/>
      <c r="C120" s="230"/>
      <c r="D120" s="230"/>
      <c r="E120" s="228">
        <v>1</v>
      </c>
      <c r="F120" s="228">
        <v>0</v>
      </c>
      <c r="G120" s="228">
        <v>0</v>
      </c>
      <c r="H120" s="137" t="s">
        <v>283</v>
      </c>
      <c r="I120" s="258"/>
    </row>
    <row r="121" spans="1:9">
      <c r="A121" s="229"/>
      <c r="B121" s="230"/>
      <c r="C121" s="230"/>
      <c r="D121" s="230"/>
      <c r="E121" s="230"/>
      <c r="F121" s="228">
        <v>1</v>
      </c>
      <c r="G121" s="228">
        <v>0</v>
      </c>
      <c r="H121" s="137" t="s">
        <v>279</v>
      </c>
      <c r="I121" s="258"/>
    </row>
    <row r="122" spans="1:9">
      <c r="A122" s="229"/>
      <c r="B122" s="230"/>
      <c r="C122" s="230"/>
      <c r="D122" s="230"/>
      <c r="E122" s="228">
        <v>2</v>
      </c>
      <c r="F122" s="228">
        <v>0</v>
      </c>
      <c r="G122" s="228">
        <v>0</v>
      </c>
      <c r="H122" s="137" t="s">
        <v>284</v>
      </c>
      <c r="I122" s="258"/>
    </row>
    <row r="123" spans="1:9">
      <c r="A123" s="229"/>
      <c r="B123" s="230"/>
      <c r="C123" s="230"/>
      <c r="D123" s="230"/>
      <c r="E123" s="230"/>
      <c r="F123" s="228">
        <v>1</v>
      </c>
      <c r="G123" s="228">
        <v>0</v>
      </c>
      <c r="H123" s="137" t="s">
        <v>279</v>
      </c>
      <c r="I123" s="258"/>
    </row>
    <row r="124" spans="1:9">
      <c r="A124" s="229"/>
      <c r="B124" s="230"/>
      <c r="C124" s="230"/>
      <c r="D124" s="228">
        <v>5</v>
      </c>
      <c r="E124" s="228">
        <v>0</v>
      </c>
      <c r="F124" s="228">
        <v>0</v>
      </c>
      <c r="G124" s="228">
        <v>0</v>
      </c>
      <c r="H124" s="137" t="s">
        <v>280</v>
      </c>
      <c r="I124" s="258"/>
    </row>
    <row r="125" spans="1:9">
      <c r="A125" s="229"/>
      <c r="B125" s="230"/>
      <c r="C125" s="230"/>
      <c r="D125" s="230"/>
      <c r="E125" s="228">
        <v>1</v>
      </c>
      <c r="F125" s="228">
        <v>0</v>
      </c>
      <c r="G125" s="228">
        <v>0</v>
      </c>
      <c r="H125" s="137" t="s">
        <v>279</v>
      </c>
      <c r="I125" s="258"/>
    </row>
    <row r="126" spans="1:9">
      <c r="A126" s="229"/>
      <c r="B126" s="230"/>
      <c r="C126" s="228">
        <v>2</v>
      </c>
      <c r="D126" s="228">
        <v>0</v>
      </c>
      <c r="E126" s="228">
        <v>0</v>
      </c>
      <c r="F126" s="228">
        <v>0</v>
      </c>
      <c r="G126" s="228">
        <v>0</v>
      </c>
      <c r="H126" s="137" t="s">
        <v>67</v>
      </c>
      <c r="I126" s="255">
        <f>SUM(I127:I131)+CAD_129+SUM(I141:I142)</f>
        <v>0</v>
      </c>
    </row>
    <row r="127" spans="1:9">
      <c r="A127" s="229"/>
      <c r="B127" s="230"/>
      <c r="C127" s="230"/>
      <c r="D127" s="228">
        <v>1</v>
      </c>
      <c r="E127" s="228">
        <v>0</v>
      </c>
      <c r="F127" s="228">
        <v>0</v>
      </c>
      <c r="G127" s="228">
        <v>0</v>
      </c>
      <c r="H127" s="137" t="s">
        <v>278</v>
      </c>
      <c r="I127" s="258"/>
    </row>
    <row r="128" spans="1:9">
      <c r="A128" s="229"/>
      <c r="B128" s="230"/>
      <c r="C128" s="230"/>
      <c r="D128" s="230"/>
      <c r="E128" s="228">
        <v>1</v>
      </c>
      <c r="F128" s="228">
        <v>0</v>
      </c>
      <c r="G128" s="228">
        <v>0</v>
      </c>
      <c r="H128" s="137" t="s">
        <v>279</v>
      </c>
      <c r="I128" s="258"/>
    </row>
    <row r="129" spans="1:9">
      <c r="A129" s="229"/>
      <c r="B129" s="230"/>
      <c r="C129" s="230"/>
      <c r="D129" s="228">
        <v>2</v>
      </c>
      <c r="E129" s="228">
        <v>0</v>
      </c>
      <c r="F129" s="228">
        <v>0</v>
      </c>
      <c r="G129" s="228">
        <v>0</v>
      </c>
      <c r="H129" s="137" t="s">
        <v>281</v>
      </c>
      <c r="I129" s="258"/>
    </row>
    <row r="130" spans="1:9">
      <c r="A130" s="229"/>
      <c r="B130" s="230"/>
      <c r="C130" s="230"/>
      <c r="D130" s="230"/>
      <c r="E130" s="228">
        <v>1</v>
      </c>
      <c r="F130" s="228">
        <v>0</v>
      </c>
      <c r="G130" s="228">
        <v>0</v>
      </c>
      <c r="H130" s="137" t="s">
        <v>279</v>
      </c>
      <c r="I130" s="258"/>
    </row>
    <row r="131" spans="1:9">
      <c r="A131" s="229"/>
      <c r="B131" s="230"/>
      <c r="C131" s="230"/>
      <c r="D131" s="228">
        <v>3</v>
      </c>
      <c r="E131" s="228">
        <v>0</v>
      </c>
      <c r="F131" s="228">
        <v>0</v>
      </c>
      <c r="G131" s="228">
        <v>0</v>
      </c>
      <c r="H131" s="137" t="s">
        <v>292</v>
      </c>
      <c r="I131" s="255">
        <f>SUM(I132:I135)</f>
        <v>0</v>
      </c>
    </row>
    <row r="132" spans="1:9">
      <c r="A132" s="229"/>
      <c r="B132" s="230"/>
      <c r="C132" s="230"/>
      <c r="D132" s="230"/>
      <c r="E132" s="228">
        <v>1</v>
      </c>
      <c r="F132" s="228">
        <v>0</v>
      </c>
      <c r="G132" s="228">
        <v>0</v>
      </c>
      <c r="H132" s="137" t="s">
        <v>73</v>
      </c>
      <c r="I132" s="258"/>
    </row>
    <row r="133" spans="1:9">
      <c r="A133" s="229"/>
      <c r="B133" s="230"/>
      <c r="C133" s="230"/>
      <c r="D133" s="230"/>
      <c r="E133" s="230"/>
      <c r="F133" s="228">
        <v>1</v>
      </c>
      <c r="G133" s="228">
        <v>0</v>
      </c>
      <c r="H133" s="137" t="s">
        <v>279</v>
      </c>
      <c r="I133" s="258"/>
    </row>
    <row r="134" spans="1:9">
      <c r="A134" s="229"/>
      <c r="B134" s="230"/>
      <c r="C134" s="230"/>
      <c r="D134" s="230"/>
      <c r="E134" s="228">
        <v>2</v>
      </c>
      <c r="F134" s="228">
        <v>0</v>
      </c>
      <c r="G134" s="228">
        <v>0</v>
      </c>
      <c r="H134" s="137" t="s">
        <v>74</v>
      </c>
      <c r="I134" s="258"/>
    </row>
    <row r="135" spans="1:9">
      <c r="A135" s="229"/>
      <c r="B135" s="230"/>
      <c r="C135" s="230"/>
      <c r="D135" s="230"/>
      <c r="E135" s="230"/>
      <c r="F135" s="228">
        <v>1</v>
      </c>
      <c r="G135" s="228">
        <v>0</v>
      </c>
      <c r="H135" s="137" t="s">
        <v>279</v>
      </c>
      <c r="I135" s="258"/>
    </row>
    <row r="136" spans="1:9">
      <c r="A136" s="229"/>
      <c r="B136" s="230"/>
      <c r="C136" s="230"/>
      <c r="D136" s="228">
        <v>4</v>
      </c>
      <c r="E136" s="228">
        <v>0</v>
      </c>
      <c r="F136" s="228">
        <v>0</v>
      </c>
      <c r="G136" s="228">
        <v>0</v>
      </c>
      <c r="H136" s="137" t="s">
        <v>75</v>
      </c>
      <c r="I136" s="255">
        <f>SUM(I137:I140)</f>
        <v>0</v>
      </c>
    </row>
    <row r="137" spans="1:9">
      <c r="A137" s="229"/>
      <c r="B137" s="230"/>
      <c r="C137" s="230"/>
      <c r="D137" s="230"/>
      <c r="E137" s="228">
        <v>1</v>
      </c>
      <c r="F137" s="228">
        <v>0</v>
      </c>
      <c r="G137" s="228">
        <v>0</v>
      </c>
      <c r="H137" s="137" t="s">
        <v>283</v>
      </c>
      <c r="I137" s="258"/>
    </row>
    <row r="138" spans="1:9">
      <c r="A138" s="229"/>
      <c r="B138" s="230"/>
      <c r="C138" s="230"/>
      <c r="D138" s="230"/>
      <c r="E138" s="230"/>
      <c r="F138" s="228">
        <v>1</v>
      </c>
      <c r="G138" s="228">
        <v>0</v>
      </c>
      <c r="H138" s="137" t="s">
        <v>279</v>
      </c>
      <c r="I138" s="258"/>
    </row>
    <row r="139" spans="1:9">
      <c r="A139" s="229"/>
      <c r="B139" s="230"/>
      <c r="C139" s="230"/>
      <c r="D139" s="230"/>
      <c r="E139" s="228">
        <v>2</v>
      </c>
      <c r="F139" s="228">
        <v>0</v>
      </c>
      <c r="G139" s="228">
        <v>0</v>
      </c>
      <c r="H139" s="137" t="s">
        <v>284</v>
      </c>
      <c r="I139" s="258"/>
    </row>
    <row r="140" spans="1:9">
      <c r="A140" s="229"/>
      <c r="B140" s="230"/>
      <c r="C140" s="230"/>
      <c r="D140" s="230"/>
      <c r="E140" s="230"/>
      <c r="F140" s="228">
        <v>1</v>
      </c>
      <c r="G140" s="228">
        <v>0</v>
      </c>
      <c r="H140" s="137" t="s">
        <v>279</v>
      </c>
      <c r="I140" s="258"/>
    </row>
    <row r="141" spans="1:9">
      <c r="A141" s="229"/>
      <c r="B141" s="230"/>
      <c r="C141" s="230"/>
      <c r="D141" s="228">
        <v>5</v>
      </c>
      <c r="E141" s="228">
        <v>0</v>
      </c>
      <c r="F141" s="228">
        <v>0</v>
      </c>
      <c r="G141" s="228">
        <v>0</v>
      </c>
      <c r="H141" s="137" t="s">
        <v>280</v>
      </c>
      <c r="I141" s="258"/>
    </row>
    <row r="142" spans="1:9">
      <c r="A142" s="229"/>
      <c r="B142" s="230"/>
      <c r="C142" s="230"/>
      <c r="D142" s="230"/>
      <c r="E142" s="228">
        <v>1</v>
      </c>
      <c r="F142" s="228">
        <v>0</v>
      </c>
      <c r="G142" s="228">
        <v>0</v>
      </c>
      <c r="H142" s="137" t="s">
        <v>279</v>
      </c>
      <c r="I142" s="258"/>
    </row>
    <row r="143" spans="1:9">
      <c r="A143" s="229"/>
      <c r="B143" s="228">
        <v>6</v>
      </c>
      <c r="C143" s="228">
        <v>0</v>
      </c>
      <c r="D143" s="228">
        <v>0</v>
      </c>
      <c r="E143" s="228">
        <v>0</v>
      </c>
      <c r="F143" s="228">
        <v>0</v>
      </c>
      <c r="G143" s="228">
        <v>0</v>
      </c>
      <c r="H143" s="136" t="s">
        <v>76</v>
      </c>
      <c r="I143" s="259">
        <f>CAD_137+CAD_145</f>
        <v>0</v>
      </c>
    </row>
    <row r="144" spans="1:9">
      <c r="A144" s="229"/>
      <c r="B144" s="230"/>
      <c r="C144" s="228">
        <v>1</v>
      </c>
      <c r="D144" s="228">
        <v>0</v>
      </c>
      <c r="E144" s="228">
        <v>0</v>
      </c>
      <c r="F144" s="228">
        <v>0</v>
      </c>
      <c r="G144" s="228">
        <v>0</v>
      </c>
      <c r="H144" s="137" t="s">
        <v>277</v>
      </c>
      <c r="I144" s="255">
        <f>SUM(I145:I151)</f>
        <v>0</v>
      </c>
    </row>
    <row r="145" spans="1:9">
      <c r="A145" s="229"/>
      <c r="B145" s="230"/>
      <c r="C145" s="230"/>
      <c r="D145" s="228">
        <v>1</v>
      </c>
      <c r="E145" s="228">
        <v>0</v>
      </c>
      <c r="F145" s="228">
        <v>0</v>
      </c>
      <c r="G145" s="228">
        <v>0</v>
      </c>
      <c r="H145" s="137" t="s">
        <v>278</v>
      </c>
      <c r="I145" s="258"/>
    </row>
    <row r="146" spans="1:9">
      <c r="A146" s="229"/>
      <c r="B146" s="230"/>
      <c r="C146" s="230"/>
      <c r="D146" s="228">
        <v>2</v>
      </c>
      <c r="E146" s="228">
        <v>0</v>
      </c>
      <c r="F146" s="228">
        <v>0</v>
      </c>
      <c r="G146" s="228">
        <v>0</v>
      </c>
      <c r="H146" s="137" t="s">
        <v>281</v>
      </c>
      <c r="I146" s="258"/>
    </row>
    <row r="147" spans="1:9">
      <c r="A147" s="229"/>
      <c r="B147" s="230"/>
      <c r="C147" s="230"/>
      <c r="D147" s="228">
        <v>3</v>
      </c>
      <c r="E147" s="228">
        <v>0</v>
      </c>
      <c r="F147" s="228">
        <v>0</v>
      </c>
      <c r="G147" s="228">
        <v>0</v>
      </c>
      <c r="H147" s="137" t="s">
        <v>288</v>
      </c>
      <c r="I147" s="258"/>
    </row>
    <row r="148" spans="1:9">
      <c r="A148" s="229"/>
      <c r="B148" s="230"/>
      <c r="C148" s="230"/>
      <c r="D148" s="228">
        <v>4</v>
      </c>
      <c r="E148" s="228">
        <v>0</v>
      </c>
      <c r="F148" s="228">
        <v>0</v>
      </c>
      <c r="G148" s="228">
        <v>0</v>
      </c>
      <c r="H148" s="137" t="s">
        <v>289</v>
      </c>
      <c r="I148" s="258"/>
    </row>
    <row r="149" spans="1:9">
      <c r="A149" s="229"/>
      <c r="B149" s="230"/>
      <c r="C149" s="230"/>
      <c r="D149" s="228">
        <v>5</v>
      </c>
      <c r="E149" s="228">
        <v>0</v>
      </c>
      <c r="F149" s="228">
        <v>0</v>
      </c>
      <c r="G149" s="228">
        <v>0</v>
      </c>
      <c r="H149" s="137" t="s">
        <v>75</v>
      </c>
      <c r="I149" s="258"/>
    </row>
    <row r="150" spans="1:9">
      <c r="A150" s="229"/>
      <c r="B150" s="230"/>
      <c r="C150" s="230"/>
      <c r="D150" s="228">
        <v>6</v>
      </c>
      <c r="E150" s="228">
        <v>0</v>
      </c>
      <c r="F150" s="228">
        <v>0</v>
      </c>
      <c r="G150" s="228">
        <v>0</v>
      </c>
      <c r="H150" s="137" t="s">
        <v>77</v>
      </c>
      <c r="I150" s="258"/>
    </row>
    <row r="151" spans="1:9">
      <c r="A151" s="229"/>
      <c r="B151" s="230"/>
      <c r="C151" s="230"/>
      <c r="D151" s="228">
        <v>7</v>
      </c>
      <c r="E151" s="228">
        <v>0</v>
      </c>
      <c r="F151" s="228">
        <v>0</v>
      </c>
      <c r="G151" s="228">
        <v>0</v>
      </c>
      <c r="H151" s="137" t="s">
        <v>280</v>
      </c>
      <c r="I151" s="258"/>
    </row>
    <row r="152" spans="1:9">
      <c r="A152" s="229"/>
      <c r="B152" s="230"/>
      <c r="C152" s="228">
        <v>2</v>
      </c>
      <c r="D152" s="228">
        <v>0</v>
      </c>
      <c r="E152" s="228">
        <v>0</v>
      </c>
      <c r="F152" s="228">
        <v>0</v>
      </c>
      <c r="G152" s="228">
        <v>0</v>
      </c>
      <c r="H152" s="137" t="s">
        <v>67</v>
      </c>
      <c r="I152" s="255">
        <f>SUM(I153:I159)</f>
        <v>0</v>
      </c>
    </row>
    <row r="153" spans="1:9">
      <c r="A153" s="229"/>
      <c r="B153" s="230"/>
      <c r="C153" s="230"/>
      <c r="D153" s="228">
        <v>1</v>
      </c>
      <c r="E153" s="228">
        <v>0</v>
      </c>
      <c r="F153" s="228">
        <v>0</v>
      </c>
      <c r="G153" s="228">
        <v>0</v>
      </c>
      <c r="H153" s="137" t="s">
        <v>278</v>
      </c>
      <c r="I153" s="258"/>
    </row>
    <row r="154" spans="1:9">
      <c r="A154" s="229"/>
      <c r="B154" s="230"/>
      <c r="C154" s="230"/>
      <c r="D154" s="228">
        <v>2</v>
      </c>
      <c r="E154" s="228">
        <v>0</v>
      </c>
      <c r="F154" s="228">
        <v>0</v>
      </c>
      <c r="G154" s="228">
        <v>0</v>
      </c>
      <c r="H154" s="137" t="s">
        <v>281</v>
      </c>
      <c r="I154" s="258"/>
    </row>
    <row r="155" spans="1:9">
      <c r="A155" s="229"/>
      <c r="B155" s="230"/>
      <c r="C155" s="230"/>
      <c r="D155" s="228">
        <v>3</v>
      </c>
      <c r="E155" s="228">
        <v>0</v>
      </c>
      <c r="F155" s="228">
        <v>0</v>
      </c>
      <c r="G155" s="228">
        <v>0</v>
      </c>
      <c r="H155" s="137" t="s">
        <v>288</v>
      </c>
      <c r="I155" s="258"/>
    </row>
    <row r="156" spans="1:9">
      <c r="A156" s="229"/>
      <c r="B156" s="230"/>
      <c r="C156" s="230"/>
      <c r="D156" s="228">
        <v>4</v>
      </c>
      <c r="E156" s="228">
        <v>0</v>
      </c>
      <c r="F156" s="228">
        <v>0</v>
      </c>
      <c r="G156" s="228">
        <v>0</v>
      </c>
      <c r="H156" s="137" t="s">
        <v>289</v>
      </c>
      <c r="I156" s="258"/>
    </row>
    <row r="157" spans="1:9">
      <c r="A157" s="229"/>
      <c r="B157" s="230"/>
      <c r="C157" s="230"/>
      <c r="D157" s="228">
        <v>5</v>
      </c>
      <c r="E157" s="228">
        <v>0</v>
      </c>
      <c r="F157" s="228">
        <v>0</v>
      </c>
      <c r="G157" s="228">
        <v>0</v>
      </c>
      <c r="H157" s="137" t="s">
        <v>75</v>
      </c>
      <c r="I157" s="258"/>
    </row>
    <row r="158" spans="1:9">
      <c r="A158" s="229"/>
      <c r="B158" s="230"/>
      <c r="C158" s="230"/>
      <c r="D158" s="228">
        <v>6</v>
      </c>
      <c r="E158" s="228">
        <v>0</v>
      </c>
      <c r="F158" s="228">
        <v>0</v>
      </c>
      <c r="G158" s="228">
        <v>0</v>
      </c>
      <c r="H158" s="137" t="s">
        <v>77</v>
      </c>
      <c r="I158" s="258"/>
    </row>
    <row r="159" spans="1:9">
      <c r="A159" s="229"/>
      <c r="B159" s="230"/>
      <c r="C159" s="230"/>
      <c r="D159" s="228">
        <v>7</v>
      </c>
      <c r="E159" s="228">
        <v>0</v>
      </c>
      <c r="F159" s="228">
        <v>0</v>
      </c>
      <c r="G159" s="228">
        <v>0</v>
      </c>
      <c r="H159" s="137" t="s">
        <v>280</v>
      </c>
      <c r="I159" s="258"/>
    </row>
    <row r="160" spans="1:9">
      <c r="A160" s="229"/>
      <c r="B160" s="228">
        <v>7</v>
      </c>
      <c r="C160" s="228">
        <v>0</v>
      </c>
      <c r="D160" s="228">
        <v>0</v>
      </c>
      <c r="E160" s="228">
        <v>0</v>
      </c>
      <c r="F160" s="228">
        <v>0</v>
      </c>
      <c r="G160" s="228">
        <v>0</v>
      </c>
      <c r="H160" s="136" t="s">
        <v>78</v>
      </c>
      <c r="I160" s="259">
        <f>CAD_154+CAD_171</f>
        <v>0</v>
      </c>
    </row>
    <row r="161" spans="1:9">
      <c r="A161" s="229"/>
      <c r="B161" s="230"/>
      <c r="C161" s="228">
        <v>1</v>
      </c>
      <c r="D161" s="228">
        <v>0</v>
      </c>
      <c r="E161" s="228">
        <v>0</v>
      </c>
      <c r="F161" s="228">
        <v>0</v>
      </c>
      <c r="G161" s="228">
        <v>0</v>
      </c>
      <c r="H161" s="137" t="s">
        <v>79</v>
      </c>
      <c r="I161" s="255">
        <f>CAD_155+CAD_163</f>
        <v>0</v>
      </c>
    </row>
    <row r="162" spans="1:9">
      <c r="A162" s="229"/>
      <c r="B162" s="230"/>
      <c r="C162" s="230"/>
      <c r="D162" s="228">
        <v>1</v>
      </c>
      <c r="E162" s="228">
        <v>0</v>
      </c>
      <c r="F162" s="228">
        <v>0</v>
      </c>
      <c r="G162" s="228">
        <v>0</v>
      </c>
      <c r="H162" s="137" t="s">
        <v>277</v>
      </c>
      <c r="I162" s="255">
        <f>SUM(I163:I169)</f>
        <v>0</v>
      </c>
    </row>
    <row r="163" spans="1:9">
      <c r="A163" s="229"/>
      <c r="B163" s="230"/>
      <c r="C163" s="230"/>
      <c r="D163" s="230"/>
      <c r="E163" s="228">
        <v>1</v>
      </c>
      <c r="F163" s="228">
        <v>0</v>
      </c>
      <c r="G163" s="228">
        <v>0</v>
      </c>
      <c r="H163" s="137" t="s">
        <v>278</v>
      </c>
      <c r="I163" s="258"/>
    </row>
    <row r="164" spans="1:9">
      <c r="A164" s="229"/>
      <c r="B164" s="230"/>
      <c r="C164" s="230"/>
      <c r="D164" s="230"/>
      <c r="E164" s="228">
        <v>2</v>
      </c>
      <c r="F164" s="228">
        <v>0</v>
      </c>
      <c r="G164" s="228">
        <v>0</v>
      </c>
      <c r="H164" s="137" t="s">
        <v>281</v>
      </c>
      <c r="I164" s="258"/>
    </row>
    <row r="165" spans="1:9">
      <c r="A165" s="229"/>
      <c r="B165" s="230"/>
      <c r="C165" s="230"/>
      <c r="D165" s="230"/>
      <c r="E165" s="228">
        <v>3</v>
      </c>
      <c r="F165" s="228">
        <v>0</v>
      </c>
      <c r="G165" s="228">
        <v>0</v>
      </c>
      <c r="H165" s="137" t="s">
        <v>288</v>
      </c>
      <c r="I165" s="258"/>
    </row>
    <row r="166" spans="1:9">
      <c r="A166" s="229"/>
      <c r="B166" s="230"/>
      <c r="C166" s="230"/>
      <c r="D166" s="230"/>
      <c r="E166" s="228">
        <v>4</v>
      </c>
      <c r="F166" s="228">
        <v>0</v>
      </c>
      <c r="G166" s="228">
        <v>0</v>
      </c>
      <c r="H166" s="137" t="s">
        <v>289</v>
      </c>
      <c r="I166" s="258"/>
    </row>
    <row r="167" spans="1:9">
      <c r="A167" s="229"/>
      <c r="B167" s="230"/>
      <c r="C167" s="230"/>
      <c r="D167" s="230"/>
      <c r="E167" s="228">
        <v>5</v>
      </c>
      <c r="F167" s="228">
        <v>0</v>
      </c>
      <c r="G167" s="228">
        <v>0</v>
      </c>
      <c r="H167" s="137" t="s">
        <v>75</v>
      </c>
      <c r="I167" s="258"/>
    </row>
    <row r="168" spans="1:9">
      <c r="A168" s="229"/>
      <c r="B168" s="230"/>
      <c r="C168" s="230"/>
      <c r="D168" s="230"/>
      <c r="E168" s="228">
        <v>6</v>
      </c>
      <c r="F168" s="228">
        <v>0</v>
      </c>
      <c r="G168" s="228">
        <v>0</v>
      </c>
      <c r="H168" s="137" t="s">
        <v>77</v>
      </c>
      <c r="I168" s="258"/>
    </row>
    <row r="169" spans="1:9">
      <c r="A169" s="229"/>
      <c r="B169" s="230"/>
      <c r="C169" s="230"/>
      <c r="D169" s="230"/>
      <c r="E169" s="228">
        <v>7</v>
      </c>
      <c r="F169" s="228">
        <v>0</v>
      </c>
      <c r="G169" s="228">
        <v>0</v>
      </c>
      <c r="H169" s="137" t="s">
        <v>280</v>
      </c>
      <c r="I169" s="258"/>
    </row>
    <row r="170" spans="1:9">
      <c r="A170" s="229"/>
      <c r="B170" s="230"/>
      <c r="C170" s="230"/>
      <c r="D170" s="228">
        <v>2</v>
      </c>
      <c r="E170" s="228">
        <v>0</v>
      </c>
      <c r="F170" s="228">
        <v>0</v>
      </c>
      <c r="G170" s="228">
        <v>0</v>
      </c>
      <c r="H170" s="137" t="s">
        <v>67</v>
      </c>
      <c r="I170" s="255">
        <f>SUM(I171:I177)</f>
        <v>0</v>
      </c>
    </row>
    <row r="171" spans="1:9">
      <c r="A171" s="229"/>
      <c r="B171" s="230"/>
      <c r="C171" s="230"/>
      <c r="D171" s="230"/>
      <c r="E171" s="228">
        <v>1</v>
      </c>
      <c r="F171" s="228">
        <v>0</v>
      </c>
      <c r="G171" s="228">
        <v>0</v>
      </c>
      <c r="H171" s="137" t="s">
        <v>278</v>
      </c>
      <c r="I171" s="258"/>
    </row>
    <row r="172" spans="1:9">
      <c r="A172" s="229"/>
      <c r="B172" s="230"/>
      <c r="C172" s="230"/>
      <c r="D172" s="230"/>
      <c r="E172" s="228">
        <v>2</v>
      </c>
      <c r="F172" s="228">
        <v>0</v>
      </c>
      <c r="G172" s="228">
        <v>0</v>
      </c>
      <c r="H172" s="137" t="s">
        <v>281</v>
      </c>
      <c r="I172" s="258"/>
    </row>
    <row r="173" spans="1:9">
      <c r="A173" s="229"/>
      <c r="B173" s="230"/>
      <c r="C173" s="230"/>
      <c r="D173" s="230"/>
      <c r="E173" s="228">
        <v>3</v>
      </c>
      <c r="F173" s="228">
        <v>0</v>
      </c>
      <c r="G173" s="228">
        <v>0</v>
      </c>
      <c r="H173" s="137" t="s">
        <v>288</v>
      </c>
      <c r="I173" s="258"/>
    </row>
    <row r="174" spans="1:9">
      <c r="A174" s="229"/>
      <c r="B174" s="230"/>
      <c r="C174" s="230"/>
      <c r="D174" s="230"/>
      <c r="E174" s="228">
        <v>4</v>
      </c>
      <c r="F174" s="228">
        <v>0</v>
      </c>
      <c r="G174" s="228">
        <v>0</v>
      </c>
      <c r="H174" s="137" t="s">
        <v>289</v>
      </c>
      <c r="I174" s="258"/>
    </row>
    <row r="175" spans="1:9">
      <c r="A175" s="229"/>
      <c r="B175" s="230"/>
      <c r="C175" s="230"/>
      <c r="D175" s="230"/>
      <c r="E175" s="228">
        <v>5</v>
      </c>
      <c r="F175" s="228">
        <v>0</v>
      </c>
      <c r="G175" s="228">
        <v>0</v>
      </c>
      <c r="H175" s="137" t="s">
        <v>75</v>
      </c>
      <c r="I175" s="258"/>
    </row>
    <row r="176" spans="1:9">
      <c r="A176" s="229"/>
      <c r="B176" s="230"/>
      <c r="C176" s="230"/>
      <c r="D176" s="230"/>
      <c r="E176" s="228">
        <v>6</v>
      </c>
      <c r="F176" s="228">
        <v>0</v>
      </c>
      <c r="G176" s="228">
        <v>0</v>
      </c>
      <c r="H176" s="137" t="s">
        <v>77</v>
      </c>
      <c r="I176" s="258"/>
    </row>
    <row r="177" spans="1:9">
      <c r="A177" s="229"/>
      <c r="B177" s="230"/>
      <c r="C177" s="230"/>
      <c r="D177" s="230"/>
      <c r="E177" s="228">
        <v>7</v>
      </c>
      <c r="F177" s="228">
        <v>0</v>
      </c>
      <c r="G177" s="228">
        <v>0</v>
      </c>
      <c r="H177" s="137" t="s">
        <v>280</v>
      </c>
      <c r="I177" s="258"/>
    </row>
    <row r="178" spans="1:9">
      <c r="A178" s="229"/>
      <c r="B178" s="230"/>
      <c r="C178" s="228">
        <v>2</v>
      </c>
      <c r="D178" s="228">
        <v>0</v>
      </c>
      <c r="E178" s="228">
        <v>0</v>
      </c>
      <c r="F178" s="228">
        <v>0</v>
      </c>
      <c r="G178" s="228">
        <v>0</v>
      </c>
      <c r="H178" s="137" t="s">
        <v>80</v>
      </c>
      <c r="I178" s="255">
        <f>CAD_172+CAD_193</f>
        <v>0</v>
      </c>
    </row>
    <row r="179" spans="1:9">
      <c r="A179" s="229"/>
      <c r="B179" s="230"/>
      <c r="C179" s="230"/>
      <c r="D179" s="228">
        <v>1</v>
      </c>
      <c r="E179" s="228">
        <v>0</v>
      </c>
      <c r="F179" s="228">
        <v>0</v>
      </c>
      <c r="G179" s="228">
        <v>0</v>
      </c>
      <c r="H179" s="137" t="s">
        <v>77</v>
      </c>
      <c r="I179" s="255">
        <f>CAD_173+CAD_183</f>
        <v>0</v>
      </c>
    </row>
    <row r="180" spans="1:9">
      <c r="A180" s="229"/>
      <c r="B180" s="230"/>
      <c r="C180" s="230"/>
      <c r="D180" s="230"/>
      <c r="E180" s="228">
        <v>1</v>
      </c>
      <c r="F180" s="228">
        <v>0</v>
      </c>
      <c r="G180" s="228">
        <v>0</v>
      </c>
      <c r="H180" s="137" t="s">
        <v>277</v>
      </c>
      <c r="I180" s="255">
        <f>CAD_174+CAD_175+CAD_182</f>
        <v>0</v>
      </c>
    </row>
    <row r="181" spans="1:9">
      <c r="A181" s="229"/>
      <c r="B181" s="230"/>
      <c r="C181" s="230"/>
      <c r="D181" s="230"/>
      <c r="E181" s="230"/>
      <c r="F181" s="228">
        <v>1</v>
      </c>
      <c r="G181" s="228">
        <v>0</v>
      </c>
      <c r="H181" s="137" t="s">
        <v>293</v>
      </c>
      <c r="I181" s="258"/>
    </row>
    <row r="182" spans="1:9">
      <c r="A182" s="229"/>
      <c r="B182" s="230"/>
      <c r="C182" s="230"/>
      <c r="D182" s="230"/>
      <c r="E182" s="230"/>
      <c r="F182" s="228">
        <v>2</v>
      </c>
      <c r="G182" s="228">
        <v>0</v>
      </c>
      <c r="H182" s="137" t="s">
        <v>294</v>
      </c>
      <c r="I182" s="255">
        <f>SUM(I183:I188)</f>
        <v>0</v>
      </c>
    </row>
    <row r="183" spans="1:9">
      <c r="A183" s="229"/>
      <c r="B183" s="230"/>
      <c r="C183" s="230"/>
      <c r="D183" s="230"/>
      <c r="E183" s="230"/>
      <c r="F183" s="230"/>
      <c r="G183" s="228">
        <v>1</v>
      </c>
      <c r="H183" s="137" t="s">
        <v>278</v>
      </c>
      <c r="I183" s="258"/>
    </row>
    <row r="184" spans="1:9">
      <c r="A184" s="229"/>
      <c r="B184" s="230"/>
      <c r="C184" s="230"/>
      <c r="D184" s="230"/>
      <c r="E184" s="230"/>
      <c r="F184" s="230"/>
      <c r="G184" s="228">
        <v>2</v>
      </c>
      <c r="H184" s="137" t="s">
        <v>281</v>
      </c>
      <c r="I184" s="258"/>
    </row>
    <row r="185" spans="1:9">
      <c r="A185" s="229"/>
      <c r="B185" s="230"/>
      <c r="C185" s="230"/>
      <c r="D185" s="230"/>
      <c r="E185" s="230"/>
      <c r="F185" s="230"/>
      <c r="G185" s="228">
        <v>3</v>
      </c>
      <c r="H185" s="137" t="s">
        <v>288</v>
      </c>
      <c r="I185" s="258"/>
    </row>
    <row r="186" spans="1:9">
      <c r="A186" s="229"/>
      <c r="B186" s="230"/>
      <c r="C186" s="230"/>
      <c r="D186" s="230"/>
      <c r="E186" s="230"/>
      <c r="F186" s="230"/>
      <c r="G186" s="228">
        <v>4</v>
      </c>
      <c r="H186" s="137" t="s">
        <v>289</v>
      </c>
      <c r="I186" s="258"/>
    </row>
    <row r="187" spans="1:9">
      <c r="A187" s="229"/>
      <c r="B187" s="230"/>
      <c r="C187" s="230"/>
      <c r="D187" s="230"/>
      <c r="E187" s="230"/>
      <c r="F187" s="230"/>
      <c r="G187" s="228">
        <v>5</v>
      </c>
      <c r="H187" s="137" t="s">
        <v>75</v>
      </c>
      <c r="I187" s="258"/>
    </row>
    <row r="188" spans="1:9">
      <c r="A188" s="229"/>
      <c r="B188" s="230"/>
      <c r="C188" s="230"/>
      <c r="D188" s="230"/>
      <c r="E188" s="230"/>
      <c r="F188" s="230"/>
      <c r="G188" s="228">
        <v>6</v>
      </c>
      <c r="H188" s="137" t="s">
        <v>77</v>
      </c>
      <c r="I188" s="258"/>
    </row>
    <row r="189" spans="1:9">
      <c r="A189" s="229"/>
      <c r="B189" s="230"/>
      <c r="C189" s="230"/>
      <c r="D189" s="230"/>
      <c r="E189" s="230"/>
      <c r="F189" s="228">
        <v>3</v>
      </c>
      <c r="G189" s="228">
        <v>0</v>
      </c>
      <c r="H189" s="137" t="s">
        <v>295</v>
      </c>
      <c r="I189" s="258"/>
    </row>
    <row r="190" spans="1:9">
      <c r="A190" s="229"/>
      <c r="B190" s="230"/>
      <c r="C190" s="230"/>
      <c r="D190" s="230"/>
      <c r="E190" s="228">
        <v>2</v>
      </c>
      <c r="F190" s="228">
        <v>0</v>
      </c>
      <c r="G190" s="228">
        <v>0</v>
      </c>
      <c r="H190" s="137" t="s">
        <v>67</v>
      </c>
      <c r="I190" s="255">
        <f>CAD_184+CAD_185+CAD_192</f>
        <v>0</v>
      </c>
    </row>
    <row r="191" spans="1:9">
      <c r="A191" s="229"/>
      <c r="B191" s="230"/>
      <c r="C191" s="230"/>
      <c r="D191" s="230"/>
      <c r="E191" s="230"/>
      <c r="F191" s="228">
        <v>1</v>
      </c>
      <c r="G191" s="228">
        <v>0</v>
      </c>
      <c r="H191" s="137" t="s">
        <v>296</v>
      </c>
      <c r="I191" s="258"/>
    </row>
    <row r="192" spans="1:9">
      <c r="A192" s="229"/>
      <c r="B192" s="230"/>
      <c r="C192" s="230"/>
      <c r="D192" s="230"/>
      <c r="E192" s="230"/>
      <c r="F192" s="228">
        <v>2</v>
      </c>
      <c r="G192" s="228">
        <v>0</v>
      </c>
      <c r="H192" s="137" t="s">
        <v>297</v>
      </c>
      <c r="I192" s="255">
        <f>SUM(I193:I198)</f>
        <v>0</v>
      </c>
    </row>
    <row r="193" spans="1:9">
      <c r="A193" s="229"/>
      <c r="B193" s="230"/>
      <c r="C193" s="230"/>
      <c r="D193" s="230"/>
      <c r="E193" s="230"/>
      <c r="F193" s="230"/>
      <c r="G193" s="228">
        <v>1</v>
      </c>
      <c r="H193" s="137" t="s">
        <v>278</v>
      </c>
      <c r="I193" s="258"/>
    </row>
    <row r="194" spans="1:9">
      <c r="A194" s="229"/>
      <c r="B194" s="230"/>
      <c r="C194" s="230"/>
      <c r="D194" s="230"/>
      <c r="E194" s="230"/>
      <c r="F194" s="230"/>
      <c r="G194" s="228">
        <v>2</v>
      </c>
      <c r="H194" s="137" t="s">
        <v>281</v>
      </c>
      <c r="I194" s="258"/>
    </row>
    <row r="195" spans="1:9">
      <c r="A195" s="229"/>
      <c r="B195" s="230"/>
      <c r="C195" s="230"/>
      <c r="D195" s="230"/>
      <c r="E195" s="230"/>
      <c r="F195" s="230"/>
      <c r="G195" s="228">
        <v>3</v>
      </c>
      <c r="H195" s="137" t="s">
        <v>288</v>
      </c>
      <c r="I195" s="258"/>
    </row>
    <row r="196" spans="1:9">
      <c r="A196" s="229"/>
      <c r="B196" s="230"/>
      <c r="C196" s="230"/>
      <c r="D196" s="230"/>
      <c r="E196" s="230"/>
      <c r="F196" s="230"/>
      <c r="G196" s="228">
        <v>4</v>
      </c>
      <c r="H196" s="137" t="s">
        <v>289</v>
      </c>
      <c r="I196" s="258"/>
    </row>
    <row r="197" spans="1:9">
      <c r="A197" s="229"/>
      <c r="B197" s="230"/>
      <c r="C197" s="230"/>
      <c r="D197" s="230"/>
      <c r="E197" s="230"/>
      <c r="F197" s="230"/>
      <c r="G197" s="228">
        <v>5</v>
      </c>
      <c r="H197" s="137" t="s">
        <v>75</v>
      </c>
      <c r="I197" s="258"/>
    </row>
    <row r="198" spans="1:9">
      <c r="A198" s="229"/>
      <c r="B198" s="230"/>
      <c r="C198" s="230"/>
      <c r="D198" s="230"/>
      <c r="E198" s="230"/>
      <c r="F198" s="230"/>
      <c r="G198" s="228">
        <v>6</v>
      </c>
      <c r="H198" s="137" t="s">
        <v>77</v>
      </c>
      <c r="I198" s="258"/>
    </row>
    <row r="199" spans="1:9">
      <c r="A199" s="229"/>
      <c r="B199" s="230"/>
      <c r="C199" s="230"/>
      <c r="D199" s="230"/>
      <c r="E199" s="230"/>
      <c r="F199" s="228">
        <v>3</v>
      </c>
      <c r="G199" s="228">
        <v>0</v>
      </c>
      <c r="H199" s="137" t="s">
        <v>295</v>
      </c>
      <c r="I199" s="258"/>
    </row>
    <row r="200" spans="1:9">
      <c r="A200" s="229"/>
      <c r="B200" s="230"/>
      <c r="C200" s="230"/>
      <c r="D200" s="228">
        <v>2</v>
      </c>
      <c r="E200" s="228">
        <v>0</v>
      </c>
      <c r="F200" s="228">
        <v>0</v>
      </c>
      <c r="G200" s="228">
        <v>0</v>
      </c>
      <c r="H200" s="137" t="s">
        <v>298</v>
      </c>
      <c r="I200" s="255">
        <f>CAD_194+CAD_198</f>
        <v>0</v>
      </c>
    </row>
    <row r="201" spans="1:9">
      <c r="A201" s="229"/>
      <c r="B201" s="230"/>
      <c r="C201" s="230"/>
      <c r="D201" s="230"/>
      <c r="E201" s="228">
        <v>1</v>
      </c>
      <c r="F201" s="228">
        <v>0</v>
      </c>
      <c r="G201" s="228">
        <v>0</v>
      </c>
      <c r="H201" s="137" t="s">
        <v>277</v>
      </c>
      <c r="I201" s="255">
        <f>SUM(I202:I204)</f>
        <v>0</v>
      </c>
    </row>
    <row r="202" spans="1:9">
      <c r="A202" s="229"/>
      <c r="B202" s="230"/>
      <c r="C202" s="230"/>
      <c r="D202" s="230"/>
      <c r="E202" s="230"/>
      <c r="F202" s="228">
        <v>1</v>
      </c>
      <c r="G202" s="228">
        <v>0</v>
      </c>
      <c r="H202" s="137" t="s">
        <v>299</v>
      </c>
      <c r="I202" s="258"/>
    </row>
    <row r="203" spans="1:9">
      <c r="A203" s="229"/>
      <c r="B203" s="230"/>
      <c r="C203" s="230"/>
      <c r="D203" s="230"/>
      <c r="E203" s="230"/>
      <c r="F203" s="228">
        <v>2</v>
      </c>
      <c r="G203" s="228">
        <v>0</v>
      </c>
      <c r="H203" s="137" t="s">
        <v>300</v>
      </c>
      <c r="I203" s="258"/>
    </row>
    <row r="204" spans="1:9">
      <c r="A204" s="229"/>
      <c r="B204" s="230"/>
      <c r="C204" s="230"/>
      <c r="D204" s="230"/>
      <c r="E204" s="230"/>
      <c r="F204" s="228">
        <v>3</v>
      </c>
      <c r="G204" s="228">
        <v>0</v>
      </c>
      <c r="H204" s="137" t="s">
        <v>301</v>
      </c>
      <c r="I204" s="258"/>
    </row>
    <row r="205" spans="1:9">
      <c r="A205" s="229"/>
      <c r="B205" s="230"/>
      <c r="C205" s="230"/>
      <c r="D205" s="230"/>
      <c r="E205" s="228">
        <v>2</v>
      </c>
      <c r="F205" s="228">
        <v>0</v>
      </c>
      <c r="G205" s="228">
        <v>0</v>
      </c>
      <c r="H205" s="137" t="s">
        <v>67</v>
      </c>
      <c r="I205" s="255">
        <f>SUM(I206:I208)</f>
        <v>0</v>
      </c>
    </row>
    <row r="206" spans="1:9">
      <c r="A206" s="229"/>
      <c r="B206" s="230"/>
      <c r="C206" s="230"/>
      <c r="D206" s="230"/>
      <c r="E206" s="230"/>
      <c r="F206" s="228">
        <v>1</v>
      </c>
      <c r="G206" s="228">
        <v>0</v>
      </c>
      <c r="H206" s="137" t="s">
        <v>299</v>
      </c>
      <c r="I206" s="258"/>
    </row>
    <row r="207" spans="1:9">
      <c r="A207" s="229"/>
      <c r="B207" s="230"/>
      <c r="C207" s="230"/>
      <c r="D207" s="230"/>
      <c r="E207" s="230"/>
      <c r="F207" s="228">
        <v>2</v>
      </c>
      <c r="G207" s="228">
        <v>0</v>
      </c>
      <c r="H207" s="137" t="s">
        <v>302</v>
      </c>
      <c r="I207" s="258"/>
    </row>
    <row r="208" spans="1:9">
      <c r="A208" s="229"/>
      <c r="B208" s="230"/>
      <c r="C208" s="230"/>
      <c r="D208" s="230"/>
      <c r="E208" s="230"/>
      <c r="F208" s="228">
        <v>3</v>
      </c>
      <c r="G208" s="228">
        <v>0</v>
      </c>
      <c r="H208" s="137" t="s">
        <v>301</v>
      </c>
      <c r="I208" s="258"/>
    </row>
    <row r="209" spans="1:9">
      <c r="A209" s="260">
        <v>1</v>
      </c>
      <c r="B209" s="135">
        <v>9</v>
      </c>
      <c r="C209" s="135">
        <v>9</v>
      </c>
      <c r="D209" s="135">
        <v>9</v>
      </c>
      <c r="E209" s="135">
        <v>9</v>
      </c>
      <c r="F209" s="135">
        <v>9</v>
      </c>
      <c r="G209" s="135">
        <v>9</v>
      </c>
      <c r="H209" s="136" t="s">
        <v>81</v>
      </c>
      <c r="I209" s="259">
        <f>CAD_1+CAD_4+CAD_31+CAD_68+CAD_101+CAD_136+CAD_153</f>
        <v>0</v>
      </c>
    </row>
    <row r="210" spans="1:9">
      <c r="A210" s="260">
        <v>2</v>
      </c>
      <c r="B210" s="135">
        <v>0</v>
      </c>
      <c r="C210" s="135">
        <v>0</v>
      </c>
      <c r="D210" s="135">
        <v>0</v>
      </c>
      <c r="E210" s="135">
        <v>0</v>
      </c>
      <c r="F210" s="135">
        <v>0</v>
      </c>
      <c r="G210" s="135">
        <v>0</v>
      </c>
      <c r="H210" s="135" t="s">
        <v>17</v>
      </c>
      <c r="I210" s="251" t="s">
        <v>64</v>
      </c>
    </row>
    <row r="211" spans="1:9">
      <c r="A211" s="229"/>
      <c r="B211" s="228">
        <v>1</v>
      </c>
      <c r="C211" s="228">
        <v>0</v>
      </c>
      <c r="D211" s="228">
        <v>0</v>
      </c>
      <c r="E211" s="228">
        <v>0</v>
      </c>
      <c r="F211" s="228">
        <v>0</v>
      </c>
      <c r="G211" s="228">
        <v>0</v>
      </c>
      <c r="H211" s="136" t="s">
        <v>303</v>
      </c>
      <c r="I211" s="259">
        <f>CAD_204+CAD_237</f>
        <v>0</v>
      </c>
    </row>
    <row r="212" spans="1:9">
      <c r="A212" s="229"/>
      <c r="B212" s="230"/>
      <c r="C212" s="228">
        <v>1</v>
      </c>
      <c r="D212" s="228">
        <v>0</v>
      </c>
      <c r="E212" s="228">
        <v>0</v>
      </c>
      <c r="F212" s="228">
        <v>0</v>
      </c>
      <c r="G212" s="228">
        <v>0</v>
      </c>
      <c r="H212" s="137" t="s">
        <v>277</v>
      </c>
      <c r="I212" s="255">
        <f>CAD_205+CAD_211+CAD_215+CAD_219+CAD_223+CAD_227+CAD_231</f>
        <v>0</v>
      </c>
    </row>
    <row r="213" spans="1:9">
      <c r="A213" s="256"/>
      <c r="B213" s="257"/>
      <c r="C213" s="257"/>
      <c r="D213" s="257">
        <v>1</v>
      </c>
      <c r="E213" s="257">
        <v>0</v>
      </c>
      <c r="F213" s="257">
        <v>0</v>
      </c>
      <c r="G213" s="257">
        <v>0</v>
      </c>
      <c r="H213" s="137" t="s">
        <v>375</v>
      </c>
      <c r="I213" s="255">
        <f>CAD_206+CAD_207+CAD_210</f>
        <v>0</v>
      </c>
    </row>
    <row r="214" spans="1:9">
      <c r="A214" s="256"/>
      <c r="B214" s="257"/>
      <c r="C214" s="257"/>
      <c r="D214" s="257"/>
      <c r="E214" s="257">
        <v>1</v>
      </c>
      <c r="F214" s="257">
        <v>0</v>
      </c>
      <c r="G214" s="257">
        <v>0</v>
      </c>
      <c r="H214" s="137" t="s">
        <v>376</v>
      </c>
      <c r="I214" s="258"/>
    </row>
    <row r="215" spans="1:9">
      <c r="A215" s="256"/>
      <c r="B215" s="257"/>
      <c r="C215" s="257"/>
      <c r="D215" s="257"/>
      <c r="E215" s="257">
        <v>2</v>
      </c>
      <c r="F215" s="257">
        <v>0</v>
      </c>
      <c r="G215" s="257">
        <v>0</v>
      </c>
      <c r="H215" s="137" t="s">
        <v>378</v>
      </c>
      <c r="I215" s="255">
        <f>SUM(I216:I217)</f>
        <v>0</v>
      </c>
    </row>
    <row r="216" spans="1:9">
      <c r="A216" s="229"/>
      <c r="B216" s="230"/>
      <c r="C216" s="230"/>
      <c r="D216" s="230"/>
      <c r="E216" s="230"/>
      <c r="F216" s="228">
        <v>1</v>
      </c>
      <c r="G216" s="228">
        <v>0</v>
      </c>
      <c r="H216" s="137" t="s">
        <v>82</v>
      </c>
      <c r="I216" s="258"/>
    </row>
    <row r="217" spans="1:9">
      <c r="A217" s="229"/>
      <c r="B217" s="230"/>
      <c r="C217" s="230"/>
      <c r="D217" s="230"/>
      <c r="E217" s="230"/>
      <c r="F217" s="228">
        <v>2</v>
      </c>
      <c r="G217" s="228">
        <v>0</v>
      </c>
      <c r="H217" s="137" t="s">
        <v>85</v>
      </c>
      <c r="I217" s="258"/>
    </row>
    <row r="218" spans="1:9">
      <c r="A218" s="229"/>
      <c r="B218" s="230"/>
      <c r="C218" s="230"/>
      <c r="D218" s="230"/>
      <c r="E218" s="228">
        <v>3</v>
      </c>
      <c r="F218" s="228">
        <v>0</v>
      </c>
      <c r="G218" s="228">
        <v>0</v>
      </c>
      <c r="H218" s="137" t="s">
        <v>279</v>
      </c>
      <c r="I218" s="258"/>
    </row>
    <row r="219" spans="1:9">
      <c r="A219" s="229"/>
      <c r="B219" s="230"/>
      <c r="C219" s="230"/>
      <c r="D219" s="228">
        <v>2</v>
      </c>
      <c r="E219" s="228">
        <v>0</v>
      </c>
      <c r="F219" s="228">
        <v>0</v>
      </c>
      <c r="G219" s="228">
        <v>0</v>
      </c>
      <c r="H219" s="137" t="s">
        <v>304</v>
      </c>
      <c r="I219" s="255">
        <f>SUM(I220:I222)</f>
        <v>0</v>
      </c>
    </row>
    <row r="220" spans="1:9">
      <c r="A220" s="229"/>
      <c r="B220" s="230"/>
      <c r="C220" s="230"/>
      <c r="D220" s="230"/>
      <c r="E220" s="228">
        <v>1</v>
      </c>
      <c r="F220" s="228">
        <v>0</v>
      </c>
      <c r="G220" s="228">
        <v>0</v>
      </c>
      <c r="H220" s="137" t="s">
        <v>82</v>
      </c>
      <c r="I220" s="258"/>
    </row>
    <row r="221" spans="1:9">
      <c r="A221" s="229"/>
      <c r="B221" s="230"/>
      <c r="C221" s="230"/>
      <c r="D221" s="230"/>
      <c r="E221" s="228">
        <v>2</v>
      </c>
      <c r="F221" s="228">
        <v>0</v>
      </c>
      <c r="G221" s="228">
        <v>0</v>
      </c>
      <c r="H221" s="137" t="s">
        <v>85</v>
      </c>
      <c r="I221" s="258"/>
    </row>
    <row r="222" spans="1:9">
      <c r="A222" s="229"/>
      <c r="B222" s="230"/>
      <c r="C222" s="230"/>
      <c r="D222" s="230"/>
      <c r="E222" s="228">
        <v>3</v>
      </c>
      <c r="F222" s="228">
        <v>0</v>
      </c>
      <c r="G222" s="228">
        <v>0</v>
      </c>
      <c r="H222" s="137" t="s">
        <v>279</v>
      </c>
      <c r="I222" s="258"/>
    </row>
    <row r="223" spans="1:9">
      <c r="A223" s="229"/>
      <c r="B223" s="230"/>
      <c r="C223" s="230"/>
      <c r="D223" s="228">
        <v>3</v>
      </c>
      <c r="E223" s="228">
        <v>0</v>
      </c>
      <c r="F223" s="228">
        <v>0</v>
      </c>
      <c r="G223" s="228">
        <v>0</v>
      </c>
      <c r="H223" s="137" t="s">
        <v>305</v>
      </c>
      <c r="I223" s="255">
        <f>SUM(I224:I226)</f>
        <v>0</v>
      </c>
    </row>
    <row r="224" spans="1:9">
      <c r="A224" s="229"/>
      <c r="B224" s="230"/>
      <c r="C224" s="230"/>
      <c r="D224" s="230"/>
      <c r="E224" s="228">
        <v>1</v>
      </c>
      <c r="F224" s="228">
        <v>0</v>
      </c>
      <c r="G224" s="228">
        <v>0</v>
      </c>
      <c r="H224" s="137" t="s">
        <v>82</v>
      </c>
      <c r="I224" s="258"/>
    </row>
    <row r="225" spans="1:9">
      <c r="A225" s="229"/>
      <c r="B225" s="230"/>
      <c r="C225" s="230"/>
      <c r="D225" s="230"/>
      <c r="E225" s="228">
        <v>2</v>
      </c>
      <c r="F225" s="228">
        <v>0</v>
      </c>
      <c r="G225" s="228">
        <v>0</v>
      </c>
      <c r="H225" s="137" t="s">
        <v>85</v>
      </c>
      <c r="I225" s="258"/>
    </row>
    <row r="226" spans="1:9">
      <c r="A226" s="229"/>
      <c r="B226" s="230"/>
      <c r="C226" s="230"/>
      <c r="D226" s="230"/>
      <c r="E226" s="228">
        <v>3</v>
      </c>
      <c r="F226" s="228">
        <v>0</v>
      </c>
      <c r="G226" s="228">
        <v>0</v>
      </c>
      <c r="H226" s="137" t="s">
        <v>279</v>
      </c>
      <c r="I226" s="258"/>
    </row>
    <row r="227" spans="1:9">
      <c r="A227" s="229"/>
      <c r="B227" s="230"/>
      <c r="C227" s="230"/>
      <c r="D227" s="228">
        <v>4</v>
      </c>
      <c r="E227" s="228">
        <v>0</v>
      </c>
      <c r="F227" s="228">
        <v>0</v>
      </c>
      <c r="G227" s="228">
        <v>0</v>
      </c>
      <c r="H227" s="137" t="s">
        <v>306</v>
      </c>
      <c r="I227" s="255">
        <f>SUM(I228:I230)</f>
        <v>0</v>
      </c>
    </row>
    <row r="228" spans="1:9">
      <c r="A228" s="229"/>
      <c r="B228" s="230"/>
      <c r="C228" s="230"/>
      <c r="D228" s="230"/>
      <c r="E228" s="228">
        <v>1</v>
      </c>
      <c r="F228" s="228">
        <v>0</v>
      </c>
      <c r="G228" s="228">
        <v>0</v>
      </c>
      <c r="H228" s="137" t="s">
        <v>82</v>
      </c>
      <c r="I228" s="258"/>
    </row>
    <row r="229" spans="1:9">
      <c r="A229" s="229"/>
      <c r="B229" s="230"/>
      <c r="C229" s="230"/>
      <c r="D229" s="230"/>
      <c r="E229" s="228">
        <v>2</v>
      </c>
      <c r="F229" s="228">
        <v>0</v>
      </c>
      <c r="G229" s="228">
        <v>0</v>
      </c>
      <c r="H229" s="137" t="s">
        <v>85</v>
      </c>
      <c r="I229" s="258"/>
    </row>
    <row r="230" spans="1:9">
      <c r="A230" s="229"/>
      <c r="B230" s="230"/>
      <c r="C230" s="230"/>
      <c r="D230" s="230"/>
      <c r="E230" s="228">
        <v>3</v>
      </c>
      <c r="F230" s="228">
        <v>0</v>
      </c>
      <c r="G230" s="228">
        <v>0</v>
      </c>
      <c r="H230" s="137" t="s">
        <v>279</v>
      </c>
      <c r="I230" s="258"/>
    </row>
    <row r="231" spans="1:9">
      <c r="A231" s="229"/>
      <c r="B231" s="230"/>
      <c r="C231" s="230"/>
      <c r="D231" s="228">
        <v>5</v>
      </c>
      <c r="E231" s="228">
        <v>0</v>
      </c>
      <c r="F231" s="228">
        <v>0</v>
      </c>
      <c r="G231" s="228">
        <v>0</v>
      </c>
      <c r="H231" s="137" t="s">
        <v>83</v>
      </c>
      <c r="I231" s="255">
        <f>SUM(I232:I234)</f>
        <v>0</v>
      </c>
    </row>
    <row r="232" spans="1:9">
      <c r="A232" s="229"/>
      <c r="B232" s="230"/>
      <c r="C232" s="230"/>
      <c r="D232" s="230"/>
      <c r="E232" s="228">
        <v>1</v>
      </c>
      <c r="F232" s="228">
        <v>0</v>
      </c>
      <c r="G232" s="228">
        <v>0</v>
      </c>
      <c r="H232" s="137" t="s">
        <v>82</v>
      </c>
      <c r="I232" s="258"/>
    </row>
    <row r="233" spans="1:9">
      <c r="A233" s="229"/>
      <c r="B233" s="230"/>
      <c r="C233" s="230"/>
      <c r="D233" s="230"/>
      <c r="E233" s="228">
        <v>2</v>
      </c>
      <c r="F233" s="228">
        <v>0</v>
      </c>
      <c r="G233" s="228">
        <v>0</v>
      </c>
      <c r="H233" s="137" t="s">
        <v>85</v>
      </c>
      <c r="I233" s="258"/>
    </row>
    <row r="234" spans="1:9">
      <c r="A234" s="229"/>
      <c r="B234" s="230"/>
      <c r="C234" s="230"/>
      <c r="D234" s="230"/>
      <c r="E234" s="228">
        <v>3</v>
      </c>
      <c r="F234" s="228">
        <v>0</v>
      </c>
      <c r="G234" s="228">
        <v>0</v>
      </c>
      <c r="H234" s="137" t="s">
        <v>279</v>
      </c>
      <c r="I234" s="258"/>
    </row>
    <row r="235" spans="1:9">
      <c r="A235" s="229"/>
      <c r="B235" s="230"/>
      <c r="C235" s="230"/>
      <c r="D235" s="228">
        <v>6</v>
      </c>
      <c r="E235" s="228">
        <v>0</v>
      </c>
      <c r="F235" s="228">
        <v>0</v>
      </c>
      <c r="G235" s="228">
        <v>0</v>
      </c>
      <c r="H235" s="137" t="s">
        <v>84</v>
      </c>
      <c r="I235" s="255">
        <f>SUM(I236:I238)</f>
        <v>0</v>
      </c>
    </row>
    <row r="236" spans="1:9">
      <c r="A236" s="229"/>
      <c r="B236" s="230"/>
      <c r="C236" s="230"/>
      <c r="D236" s="230"/>
      <c r="E236" s="228">
        <v>1</v>
      </c>
      <c r="F236" s="228">
        <v>0</v>
      </c>
      <c r="G236" s="228">
        <v>0</v>
      </c>
      <c r="H236" s="137" t="s">
        <v>82</v>
      </c>
      <c r="I236" s="258"/>
    </row>
    <row r="237" spans="1:9">
      <c r="A237" s="229"/>
      <c r="B237" s="230"/>
      <c r="C237" s="230"/>
      <c r="D237" s="230"/>
      <c r="E237" s="228">
        <v>2</v>
      </c>
      <c r="F237" s="228">
        <v>0</v>
      </c>
      <c r="G237" s="228">
        <v>0</v>
      </c>
      <c r="H237" s="137" t="s">
        <v>85</v>
      </c>
      <c r="I237" s="258"/>
    </row>
    <row r="238" spans="1:9">
      <c r="A238" s="229"/>
      <c r="B238" s="230"/>
      <c r="C238" s="230"/>
      <c r="D238" s="230"/>
      <c r="E238" s="228">
        <v>3</v>
      </c>
      <c r="F238" s="228">
        <v>0</v>
      </c>
      <c r="G238" s="228">
        <v>0</v>
      </c>
      <c r="H238" s="137" t="s">
        <v>279</v>
      </c>
      <c r="I238" s="258"/>
    </row>
    <row r="239" spans="1:9">
      <c r="A239" s="229"/>
      <c r="B239" s="230"/>
      <c r="C239" s="230"/>
      <c r="D239" s="228">
        <v>7</v>
      </c>
      <c r="E239" s="228">
        <v>0</v>
      </c>
      <c r="F239" s="228">
        <v>0</v>
      </c>
      <c r="G239" s="228">
        <v>0</v>
      </c>
      <c r="H239" s="137" t="s">
        <v>307</v>
      </c>
      <c r="I239" s="255">
        <f>CAD_232+CAD_233+CAD_236</f>
        <v>0</v>
      </c>
    </row>
    <row r="240" spans="1:9">
      <c r="A240" s="229"/>
      <c r="B240" s="230"/>
      <c r="C240" s="230"/>
      <c r="D240" s="230"/>
      <c r="E240" s="228">
        <v>1</v>
      </c>
      <c r="F240" s="228">
        <v>0</v>
      </c>
      <c r="G240" s="228">
        <v>0</v>
      </c>
      <c r="H240" s="137" t="s">
        <v>308</v>
      </c>
      <c r="I240" s="258"/>
    </row>
    <row r="241" spans="1:9">
      <c r="A241" s="229"/>
      <c r="B241" s="230"/>
      <c r="C241" s="230"/>
      <c r="D241" s="230"/>
      <c r="E241" s="228">
        <v>2</v>
      </c>
      <c r="F241" s="228">
        <v>0</v>
      </c>
      <c r="G241" s="228">
        <v>0</v>
      </c>
      <c r="H241" s="137" t="s">
        <v>309</v>
      </c>
      <c r="I241" s="255">
        <f>SUM(I242:I243)</f>
        <v>0</v>
      </c>
    </row>
    <row r="242" spans="1:9">
      <c r="A242" s="229"/>
      <c r="B242" s="230"/>
      <c r="C242" s="230"/>
      <c r="D242" s="230"/>
      <c r="E242" s="230"/>
      <c r="F242" s="228">
        <v>1</v>
      </c>
      <c r="G242" s="228">
        <v>0</v>
      </c>
      <c r="H242" s="137" t="s">
        <v>82</v>
      </c>
      <c r="I242" s="258"/>
    </row>
    <row r="243" spans="1:9">
      <c r="A243" s="229"/>
      <c r="B243" s="230"/>
      <c r="C243" s="230"/>
      <c r="D243" s="230"/>
      <c r="E243" s="230"/>
      <c r="F243" s="228">
        <v>2</v>
      </c>
      <c r="G243" s="228">
        <v>0</v>
      </c>
      <c r="H243" s="137" t="s">
        <v>85</v>
      </c>
      <c r="I243" s="258"/>
    </row>
    <row r="244" spans="1:9">
      <c r="A244" s="229"/>
      <c r="B244" s="230"/>
      <c r="C244" s="230"/>
      <c r="D244" s="230"/>
      <c r="E244" s="228">
        <v>3</v>
      </c>
      <c r="F244" s="228">
        <v>0</v>
      </c>
      <c r="G244" s="228">
        <v>0</v>
      </c>
      <c r="H244" s="137" t="s">
        <v>310</v>
      </c>
      <c r="I244" s="258"/>
    </row>
    <row r="245" spans="1:9">
      <c r="A245" s="229"/>
      <c r="B245" s="230"/>
      <c r="C245" s="228">
        <v>2</v>
      </c>
      <c r="D245" s="228">
        <v>0</v>
      </c>
      <c r="E245" s="228">
        <v>0</v>
      </c>
      <c r="F245" s="228">
        <v>0</v>
      </c>
      <c r="G245" s="228">
        <v>0</v>
      </c>
      <c r="H245" s="137" t="s">
        <v>67</v>
      </c>
      <c r="I245" s="255">
        <f>CAD_238+CAD_244+CAD_248+CAD_252+CAD_256+CAD_260+CAD_264</f>
        <v>0</v>
      </c>
    </row>
    <row r="246" spans="1:9">
      <c r="A246" s="256"/>
      <c r="B246" s="257"/>
      <c r="C246" s="257"/>
      <c r="D246" s="257">
        <v>1</v>
      </c>
      <c r="E246" s="257">
        <v>0</v>
      </c>
      <c r="F246" s="257">
        <v>0</v>
      </c>
      <c r="G246" s="257">
        <v>0</v>
      </c>
      <c r="H246" s="137" t="s">
        <v>375</v>
      </c>
      <c r="I246" s="255">
        <f>CAD_239+CAD_240+CAD_243</f>
        <v>0</v>
      </c>
    </row>
    <row r="247" spans="1:9">
      <c r="A247" s="256"/>
      <c r="B247" s="257"/>
      <c r="C247" s="257"/>
      <c r="D247" s="257"/>
      <c r="E247" s="257">
        <v>1</v>
      </c>
      <c r="F247" s="257">
        <v>0</v>
      </c>
      <c r="G247" s="257">
        <v>0</v>
      </c>
      <c r="H247" s="137" t="s">
        <v>376</v>
      </c>
      <c r="I247" s="258"/>
    </row>
    <row r="248" spans="1:9">
      <c r="A248" s="256"/>
      <c r="B248" s="257"/>
      <c r="C248" s="257"/>
      <c r="D248" s="257"/>
      <c r="E248" s="257">
        <v>2</v>
      </c>
      <c r="F248" s="257">
        <v>0</v>
      </c>
      <c r="G248" s="257">
        <v>0</v>
      </c>
      <c r="H248" s="137" t="s">
        <v>377</v>
      </c>
      <c r="I248" s="255">
        <f>SUM(I249:I250)</f>
        <v>0</v>
      </c>
    </row>
    <row r="249" spans="1:9">
      <c r="A249" s="229"/>
      <c r="B249" s="230"/>
      <c r="C249" s="230"/>
      <c r="D249" s="230"/>
      <c r="E249" s="230"/>
      <c r="F249" s="228">
        <v>1</v>
      </c>
      <c r="G249" s="228">
        <v>0</v>
      </c>
      <c r="H249" s="137" t="s">
        <v>82</v>
      </c>
      <c r="I249" s="258"/>
    </row>
    <row r="250" spans="1:9">
      <c r="A250" s="229"/>
      <c r="B250" s="230"/>
      <c r="C250" s="230"/>
      <c r="D250" s="230"/>
      <c r="E250" s="230"/>
      <c r="F250" s="228">
        <v>2</v>
      </c>
      <c r="G250" s="228">
        <v>0</v>
      </c>
      <c r="H250" s="137" t="s">
        <v>85</v>
      </c>
      <c r="I250" s="258"/>
    </row>
    <row r="251" spans="1:9">
      <c r="A251" s="229"/>
      <c r="B251" s="230"/>
      <c r="C251" s="230"/>
      <c r="D251" s="230"/>
      <c r="E251" s="228">
        <v>3</v>
      </c>
      <c r="F251" s="228">
        <v>0</v>
      </c>
      <c r="G251" s="228">
        <v>0</v>
      </c>
      <c r="H251" s="137" t="s">
        <v>279</v>
      </c>
      <c r="I251" s="258"/>
    </row>
    <row r="252" spans="1:9">
      <c r="A252" s="229"/>
      <c r="B252" s="230"/>
      <c r="C252" s="230"/>
      <c r="D252" s="228">
        <v>2</v>
      </c>
      <c r="E252" s="228">
        <v>0</v>
      </c>
      <c r="F252" s="228">
        <v>0</v>
      </c>
      <c r="G252" s="228">
        <v>0</v>
      </c>
      <c r="H252" s="137" t="s">
        <v>304</v>
      </c>
      <c r="I252" s="255">
        <f>SUM(I253:I255)</f>
        <v>0</v>
      </c>
    </row>
    <row r="253" spans="1:9">
      <c r="A253" s="229"/>
      <c r="B253" s="230"/>
      <c r="C253" s="230"/>
      <c r="D253" s="230"/>
      <c r="E253" s="228">
        <v>1</v>
      </c>
      <c r="F253" s="228">
        <v>0</v>
      </c>
      <c r="G253" s="228">
        <v>0</v>
      </c>
      <c r="H253" s="137" t="s">
        <v>82</v>
      </c>
      <c r="I253" s="258"/>
    </row>
    <row r="254" spans="1:9">
      <c r="A254" s="229"/>
      <c r="B254" s="230"/>
      <c r="C254" s="230"/>
      <c r="D254" s="230"/>
      <c r="E254" s="228">
        <v>2</v>
      </c>
      <c r="F254" s="228">
        <v>0</v>
      </c>
      <c r="G254" s="228">
        <v>0</v>
      </c>
      <c r="H254" s="137" t="s">
        <v>85</v>
      </c>
      <c r="I254" s="258"/>
    </row>
    <row r="255" spans="1:9">
      <c r="A255" s="229"/>
      <c r="B255" s="230"/>
      <c r="C255" s="230"/>
      <c r="D255" s="230"/>
      <c r="E255" s="228">
        <v>3</v>
      </c>
      <c r="F255" s="228">
        <v>0</v>
      </c>
      <c r="G255" s="228">
        <v>0</v>
      </c>
      <c r="H255" s="137" t="s">
        <v>279</v>
      </c>
      <c r="I255" s="258"/>
    </row>
    <row r="256" spans="1:9">
      <c r="A256" s="229"/>
      <c r="B256" s="230"/>
      <c r="C256" s="230"/>
      <c r="D256" s="228">
        <v>3</v>
      </c>
      <c r="E256" s="228">
        <v>0</v>
      </c>
      <c r="F256" s="228">
        <v>0</v>
      </c>
      <c r="G256" s="228">
        <v>0</v>
      </c>
      <c r="H256" s="137" t="s">
        <v>305</v>
      </c>
      <c r="I256" s="255">
        <f>SUM(I257:I259)</f>
        <v>0</v>
      </c>
    </row>
    <row r="257" spans="1:9">
      <c r="A257" s="229"/>
      <c r="B257" s="230"/>
      <c r="C257" s="230"/>
      <c r="D257" s="230"/>
      <c r="E257" s="228">
        <v>1</v>
      </c>
      <c r="F257" s="228">
        <v>0</v>
      </c>
      <c r="G257" s="228">
        <v>0</v>
      </c>
      <c r="H257" s="137" t="s">
        <v>82</v>
      </c>
      <c r="I257" s="258"/>
    </row>
    <row r="258" spans="1:9">
      <c r="A258" s="229"/>
      <c r="B258" s="230"/>
      <c r="C258" s="230"/>
      <c r="D258" s="230"/>
      <c r="E258" s="228">
        <v>2</v>
      </c>
      <c r="F258" s="228">
        <v>0</v>
      </c>
      <c r="G258" s="228">
        <v>0</v>
      </c>
      <c r="H258" s="137" t="s">
        <v>85</v>
      </c>
      <c r="I258" s="258"/>
    </row>
    <row r="259" spans="1:9">
      <c r="A259" s="229"/>
      <c r="B259" s="230"/>
      <c r="C259" s="230"/>
      <c r="D259" s="230"/>
      <c r="E259" s="228">
        <v>3</v>
      </c>
      <c r="F259" s="228">
        <v>0</v>
      </c>
      <c r="G259" s="228">
        <v>0</v>
      </c>
      <c r="H259" s="137" t="s">
        <v>279</v>
      </c>
      <c r="I259" s="258"/>
    </row>
    <row r="260" spans="1:9">
      <c r="A260" s="229"/>
      <c r="B260" s="230"/>
      <c r="C260" s="230"/>
      <c r="D260" s="228">
        <v>4</v>
      </c>
      <c r="E260" s="228">
        <v>0</v>
      </c>
      <c r="F260" s="228">
        <v>0</v>
      </c>
      <c r="G260" s="228">
        <v>0</v>
      </c>
      <c r="H260" s="137" t="s">
        <v>306</v>
      </c>
      <c r="I260" s="255">
        <f>SUM(I261:I263)</f>
        <v>0</v>
      </c>
    </row>
    <row r="261" spans="1:9">
      <c r="A261" s="229"/>
      <c r="B261" s="230"/>
      <c r="C261" s="230"/>
      <c r="D261" s="230"/>
      <c r="E261" s="228">
        <v>1</v>
      </c>
      <c r="F261" s="228">
        <v>0</v>
      </c>
      <c r="G261" s="228">
        <v>0</v>
      </c>
      <c r="H261" s="137" t="s">
        <v>82</v>
      </c>
      <c r="I261" s="258"/>
    </row>
    <row r="262" spans="1:9">
      <c r="A262" s="229"/>
      <c r="B262" s="230"/>
      <c r="C262" s="230"/>
      <c r="D262" s="230"/>
      <c r="E262" s="228">
        <v>2</v>
      </c>
      <c r="F262" s="228">
        <v>0</v>
      </c>
      <c r="G262" s="228">
        <v>0</v>
      </c>
      <c r="H262" s="137" t="s">
        <v>85</v>
      </c>
      <c r="I262" s="258"/>
    </row>
    <row r="263" spans="1:9">
      <c r="A263" s="229"/>
      <c r="B263" s="230"/>
      <c r="C263" s="230"/>
      <c r="D263" s="230"/>
      <c r="E263" s="228">
        <v>3</v>
      </c>
      <c r="F263" s="228">
        <v>0</v>
      </c>
      <c r="G263" s="228">
        <v>0</v>
      </c>
      <c r="H263" s="137" t="s">
        <v>279</v>
      </c>
      <c r="I263" s="258"/>
    </row>
    <row r="264" spans="1:9">
      <c r="A264" s="229"/>
      <c r="B264" s="230"/>
      <c r="C264" s="230"/>
      <c r="D264" s="228">
        <v>5</v>
      </c>
      <c r="E264" s="228">
        <v>0</v>
      </c>
      <c r="F264" s="228">
        <v>0</v>
      </c>
      <c r="G264" s="228">
        <v>0</v>
      </c>
      <c r="H264" s="137" t="s">
        <v>83</v>
      </c>
      <c r="I264" s="255">
        <f>SUM(I265:I267)</f>
        <v>0</v>
      </c>
    </row>
    <row r="265" spans="1:9">
      <c r="A265" s="229"/>
      <c r="B265" s="230"/>
      <c r="C265" s="230"/>
      <c r="D265" s="230"/>
      <c r="E265" s="228">
        <v>1</v>
      </c>
      <c r="F265" s="228">
        <v>0</v>
      </c>
      <c r="G265" s="228">
        <v>0</v>
      </c>
      <c r="H265" s="137" t="s">
        <v>82</v>
      </c>
      <c r="I265" s="258"/>
    </row>
    <row r="266" spans="1:9">
      <c r="A266" s="229"/>
      <c r="B266" s="230"/>
      <c r="C266" s="230"/>
      <c r="D266" s="230"/>
      <c r="E266" s="228">
        <v>2</v>
      </c>
      <c r="F266" s="228">
        <v>0</v>
      </c>
      <c r="G266" s="228">
        <v>0</v>
      </c>
      <c r="H266" s="137" t="s">
        <v>85</v>
      </c>
      <c r="I266" s="258"/>
    </row>
    <row r="267" spans="1:9">
      <c r="A267" s="229"/>
      <c r="B267" s="230"/>
      <c r="C267" s="230"/>
      <c r="D267" s="230"/>
      <c r="E267" s="228">
        <v>3</v>
      </c>
      <c r="F267" s="228">
        <v>0</v>
      </c>
      <c r="G267" s="228">
        <v>0</v>
      </c>
      <c r="H267" s="137" t="s">
        <v>279</v>
      </c>
      <c r="I267" s="258"/>
    </row>
    <row r="268" spans="1:9">
      <c r="A268" s="229"/>
      <c r="B268" s="230"/>
      <c r="C268" s="230"/>
      <c r="D268" s="228">
        <v>6</v>
      </c>
      <c r="E268" s="228">
        <v>0</v>
      </c>
      <c r="F268" s="228">
        <v>0</v>
      </c>
      <c r="G268" s="228">
        <v>0</v>
      </c>
      <c r="H268" s="137" t="s">
        <v>84</v>
      </c>
      <c r="I268" s="255">
        <f>SUM(I269:I271)</f>
        <v>0</v>
      </c>
    </row>
    <row r="269" spans="1:9">
      <c r="A269" s="229"/>
      <c r="B269" s="230"/>
      <c r="C269" s="230"/>
      <c r="D269" s="230"/>
      <c r="E269" s="228">
        <v>1</v>
      </c>
      <c r="F269" s="228">
        <v>0</v>
      </c>
      <c r="G269" s="228">
        <v>0</v>
      </c>
      <c r="H269" s="137" t="s">
        <v>82</v>
      </c>
      <c r="I269" s="258"/>
    </row>
    <row r="270" spans="1:9">
      <c r="A270" s="229"/>
      <c r="B270" s="230"/>
      <c r="C270" s="230"/>
      <c r="D270" s="230"/>
      <c r="E270" s="228">
        <v>2</v>
      </c>
      <c r="F270" s="228">
        <v>0</v>
      </c>
      <c r="G270" s="228">
        <v>0</v>
      </c>
      <c r="H270" s="137" t="s">
        <v>85</v>
      </c>
      <c r="I270" s="258"/>
    </row>
    <row r="271" spans="1:9">
      <c r="A271" s="229"/>
      <c r="B271" s="230"/>
      <c r="C271" s="230"/>
      <c r="D271" s="230"/>
      <c r="E271" s="228">
        <v>3</v>
      </c>
      <c r="F271" s="228">
        <v>0</v>
      </c>
      <c r="G271" s="228">
        <v>0</v>
      </c>
      <c r="H271" s="137" t="s">
        <v>279</v>
      </c>
      <c r="I271" s="258"/>
    </row>
    <row r="272" spans="1:9">
      <c r="A272" s="229"/>
      <c r="B272" s="230"/>
      <c r="C272" s="230"/>
      <c r="D272" s="228">
        <v>7</v>
      </c>
      <c r="E272" s="228">
        <v>0</v>
      </c>
      <c r="F272" s="228">
        <v>0</v>
      </c>
      <c r="G272" s="228">
        <v>0</v>
      </c>
      <c r="H272" s="137" t="s">
        <v>307</v>
      </c>
      <c r="I272" s="255">
        <f>CAD_265+CAD_266+CAD_269</f>
        <v>0</v>
      </c>
    </row>
    <row r="273" spans="1:9">
      <c r="A273" s="229"/>
      <c r="B273" s="230"/>
      <c r="C273" s="230"/>
      <c r="D273" s="230"/>
      <c r="E273" s="228">
        <v>1</v>
      </c>
      <c r="F273" s="228">
        <v>0</v>
      </c>
      <c r="G273" s="228">
        <v>0</v>
      </c>
      <c r="H273" s="137" t="s">
        <v>308</v>
      </c>
      <c r="I273" s="258"/>
    </row>
    <row r="274" spans="1:9">
      <c r="A274" s="229"/>
      <c r="B274" s="230"/>
      <c r="C274" s="230"/>
      <c r="D274" s="230"/>
      <c r="E274" s="228">
        <v>2</v>
      </c>
      <c r="F274" s="228">
        <v>0</v>
      </c>
      <c r="G274" s="228">
        <v>0</v>
      </c>
      <c r="H274" s="137" t="s">
        <v>311</v>
      </c>
      <c r="I274" s="255">
        <f>SUM(I275:I276)</f>
        <v>0</v>
      </c>
    </row>
    <row r="275" spans="1:9">
      <c r="A275" s="229"/>
      <c r="B275" s="230"/>
      <c r="C275" s="230"/>
      <c r="D275" s="230"/>
      <c r="E275" s="230"/>
      <c r="F275" s="228">
        <v>1</v>
      </c>
      <c r="G275" s="228">
        <v>0</v>
      </c>
      <c r="H275" s="137" t="s">
        <v>82</v>
      </c>
      <c r="I275" s="258"/>
    </row>
    <row r="276" spans="1:9">
      <c r="A276" s="229"/>
      <c r="B276" s="230"/>
      <c r="C276" s="230"/>
      <c r="D276" s="230"/>
      <c r="E276" s="230"/>
      <c r="F276" s="228">
        <v>2</v>
      </c>
      <c r="G276" s="228">
        <v>0</v>
      </c>
      <c r="H276" s="137" t="s">
        <v>85</v>
      </c>
      <c r="I276" s="258"/>
    </row>
    <row r="277" spans="1:9">
      <c r="A277" s="229"/>
      <c r="B277" s="230"/>
      <c r="C277" s="230"/>
      <c r="D277" s="230"/>
      <c r="E277" s="228">
        <v>3</v>
      </c>
      <c r="F277" s="228">
        <v>0</v>
      </c>
      <c r="G277" s="228">
        <v>0</v>
      </c>
      <c r="H277" s="137" t="s">
        <v>279</v>
      </c>
      <c r="I277" s="258"/>
    </row>
    <row r="278" spans="1:9">
      <c r="A278" s="229"/>
      <c r="B278" s="228">
        <v>2</v>
      </c>
      <c r="C278" s="228">
        <v>0</v>
      </c>
      <c r="D278" s="228">
        <v>0</v>
      </c>
      <c r="E278" s="228">
        <v>0</v>
      </c>
      <c r="F278" s="228">
        <v>0</v>
      </c>
      <c r="G278" s="228">
        <v>0</v>
      </c>
      <c r="H278" s="136" t="s">
        <v>312</v>
      </c>
      <c r="I278" s="259">
        <f>CAD_271+CAD_290</f>
        <v>0</v>
      </c>
    </row>
    <row r="279" spans="1:9">
      <c r="A279" s="229"/>
      <c r="B279" s="230"/>
      <c r="C279" s="228">
        <v>1</v>
      </c>
      <c r="D279" s="228">
        <v>0</v>
      </c>
      <c r="E279" s="228">
        <v>0</v>
      </c>
      <c r="F279" s="228">
        <v>0</v>
      </c>
      <c r="G279" s="228">
        <v>0</v>
      </c>
      <c r="H279" s="137" t="s">
        <v>277</v>
      </c>
      <c r="I279" s="255">
        <f>SUM(I280:I284)+CAD_281+SUM(I294:I297)</f>
        <v>0</v>
      </c>
    </row>
    <row r="280" spans="1:9">
      <c r="A280" s="229"/>
      <c r="B280" s="230"/>
      <c r="C280" s="230"/>
      <c r="D280" s="228">
        <v>1</v>
      </c>
      <c r="E280" s="228">
        <v>0</v>
      </c>
      <c r="F280" s="228">
        <v>0</v>
      </c>
      <c r="G280" s="228">
        <v>0</v>
      </c>
      <c r="H280" s="137" t="s">
        <v>278</v>
      </c>
      <c r="I280" s="258"/>
    </row>
    <row r="281" spans="1:9">
      <c r="A281" s="229"/>
      <c r="B281" s="230"/>
      <c r="C281" s="230"/>
      <c r="D281" s="230"/>
      <c r="E281" s="228">
        <v>1</v>
      </c>
      <c r="F281" s="228">
        <v>0</v>
      </c>
      <c r="G281" s="228">
        <v>0</v>
      </c>
      <c r="H281" s="137" t="s">
        <v>279</v>
      </c>
      <c r="I281" s="258"/>
    </row>
    <row r="282" spans="1:9">
      <c r="A282" s="229"/>
      <c r="B282" s="230"/>
      <c r="C282" s="230"/>
      <c r="D282" s="228">
        <v>2</v>
      </c>
      <c r="E282" s="228">
        <v>0</v>
      </c>
      <c r="F282" s="228">
        <v>0</v>
      </c>
      <c r="G282" s="228">
        <v>0</v>
      </c>
      <c r="H282" s="137" t="s">
        <v>281</v>
      </c>
      <c r="I282" s="258"/>
    </row>
    <row r="283" spans="1:9">
      <c r="A283" s="229"/>
      <c r="B283" s="230"/>
      <c r="C283" s="230"/>
      <c r="D283" s="230"/>
      <c r="E283" s="228">
        <v>1</v>
      </c>
      <c r="F283" s="228">
        <v>0</v>
      </c>
      <c r="G283" s="228">
        <v>0</v>
      </c>
      <c r="H283" s="137" t="s">
        <v>279</v>
      </c>
      <c r="I283" s="258"/>
    </row>
    <row r="284" spans="1:9">
      <c r="A284" s="229"/>
      <c r="B284" s="230"/>
      <c r="C284" s="230"/>
      <c r="D284" s="228">
        <v>3</v>
      </c>
      <c r="E284" s="228">
        <v>0</v>
      </c>
      <c r="F284" s="228">
        <v>0</v>
      </c>
      <c r="G284" s="228">
        <v>0</v>
      </c>
      <c r="H284" s="137" t="s">
        <v>292</v>
      </c>
      <c r="I284" s="255">
        <f>SUM(I285:I288)</f>
        <v>0</v>
      </c>
    </row>
    <row r="285" spans="1:9">
      <c r="A285" s="229"/>
      <c r="B285" s="230"/>
      <c r="C285" s="230"/>
      <c r="D285" s="230"/>
      <c r="E285" s="228">
        <v>1</v>
      </c>
      <c r="F285" s="228">
        <v>0</v>
      </c>
      <c r="G285" s="228">
        <v>0</v>
      </c>
      <c r="H285" s="137" t="s">
        <v>73</v>
      </c>
      <c r="I285" s="258"/>
    </row>
    <row r="286" spans="1:9">
      <c r="A286" s="229"/>
      <c r="B286" s="230"/>
      <c r="C286" s="230"/>
      <c r="D286" s="230"/>
      <c r="E286" s="230"/>
      <c r="F286" s="228">
        <v>1</v>
      </c>
      <c r="G286" s="228">
        <v>0</v>
      </c>
      <c r="H286" s="137" t="s">
        <v>279</v>
      </c>
      <c r="I286" s="258"/>
    </row>
    <row r="287" spans="1:9">
      <c r="A287" s="229"/>
      <c r="B287" s="230"/>
      <c r="C287" s="230"/>
      <c r="D287" s="230"/>
      <c r="E287" s="228">
        <v>2</v>
      </c>
      <c r="F287" s="228">
        <v>0</v>
      </c>
      <c r="G287" s="228">
        <v>0</v>
      </c>
      <c r="H287" s="137" t="s">
        <v>74</v>
      </c>
      <c r="I287" s="258"/>
    </row>
    <row r="288" spans="1:9">
      <c r="A288" s="229"/>
      <c r="B288" s="230"/>
      <c r="C288" s="230"/>
      <c r="D288" s="230"/>
      <c r="E288" s="230"/>
      <c r="F288" s="228">
        <v>1</v>
      </c>
      <c r="G288" s="228">
        <v>0</v>
      </c>
      <c r="H288" s="137" t="s">
        <v>279</v>
      </c>
      <c r="I288" s="258"/>
    </row>
    <row r="289" spans="1:9">
      <c r="A289" s="229"/>
      <c r="B289" s="230"/>
      <c r="C289" s="230"/>
      <c r="D289" s="228">
        <v>4</v>
      </c>
      <c r="E289" s="228">
        <v>0</v>
      </c>
      <c r="F289" s="228">
        <v>0</v>
      </c>
      <c r="G289" s="228">
        <v>0</v>
      </c>
      <c r="H289" s="137" t="s">
        <v>75</v>
      </c>
      <c r="I289" s="255">
        <f>SUM(I290:I293)</f>
        <v>0</v>
      </c>
    </row>
    <row r="290" spans="1:9">
      <c r="A290" s="229"/>
      <c r="B290" s="230"/>
      <c r="C290" s="230"/>
      <c r="D290" s="230"/>
      <c r="E290" s="228">
        <v>1</v>
      </c>
      <c r="F290" s="228">
        <v>0</v>
      </c>
      <c r="G290" s="228">
        <v>0</v>
      </c>
      <c r="H290" s="137" t="s">
        <v>283</v>
      </c>
      <c r="I290" s="258"/>
    </row>
    <row r="291" spans="1:9">
      <c r="A291" s="229"/>
      <c r="B291" s="230"/>
      <c r="C291" s="230"/>
      <c r="D291" s="230"/>
      <c r="E291" s="230"/>
      <c r="F291" s="228">
        <v>1</v>
      </c>
      <c r="G291" s="228">
        <v>0</v>
      </c>
      <c r="H291" s="137" t="s">
        <v>279</v>
      </c>
      <c r="I291" s="258"/>
    </row>
    <row r="292" spans="1:9">
      <c r="A292" s="229"/>
      <c r="B292" s="230"/>
      <c r="C292" s="230"/>
      <c r="D292" s="230"/>
      <c r="E292" s="228">
        <v>2</v>
      </c>
      <c r="F292" s="228">
        <v>0</v>
      </c>
      <c r="G292" s="228">
        <v>0</v>
      </c>
      <c r="H292" s="137" t="s">
        <v>284</v>
      </c>
      <c r="I292" s="258"/>
    </row>
    <row r="293" spans="1:9">
      <c r="A293" s="229"/>
      <c r="B293" s="230"/>
      <c r="C293" s="230"/>
      <c r="D293" s="230"/>
      <c r="E293" s="230"/>
      <c r="F293" s="228">
        <v>1</v>
      </c>
      <c r="G293" s="228">
        <v>0</v>
      </c>
      <c r="H293" s="137" t="s">
        <v>279</v>
      </c>
      <c r="I293" s="258"/>
    </row>
    <row r="294" spans="1:9">
      <c r="A294" s="229"/>
      <c r="B294" s="230"/>
      <c r="C294" s="230"/>
      <c r="D294" s="228">
        <v>5</v>
      </c>
      <c r="E294" s="228">
        <v>0</v>
      </c>
      <c r="F294" s="228">
        <v>0</v>
      </c>
      <c r="G294" s="228">
        <v>0</v>
      </c>
      <c r="H294" s="137" t="s">
        <v>77</v>
      </c>
      <c r="I294" s="258"/>
    </row>
    <row r="295" spans="1:9">
      <c r="A295" s="229"/>
      <c r="B295" s="230"/>
      <c r="C295" s="230"/>
      <c r="D295" s="230"/>
      <c r="E295" s="228">
        <v>1</v>
      </c>
      <c r="F295" s="228">
        <v>0</v>
      </c>
      <c r="G295" s="228">
        <v>0</v>
      </c>
      <c r="H295" s="137" t="s">
        <v>279</v>
      </c>
      <c r="I295" s="258"/>
    </row>
    <row r="296" spans="1:9">
      <c r="A296" s="229"/>
      <c r="B296" s="230"/>
      <c r="C296" s="230"/>
      <c r="D296" s="228">
        <v>6</v>
      </c>
      <c r="E296" s="228">
        <v>0</v>
      </c>
      <c r="F296" s="228">
        <v>0</v>
      </c>
      <c r="G296" s="228">
        <v>0</v>
      </c>
      <c r="H296" s="137" t="s">
        <v>280</v>
      </c>
      <c r="I296" s="258"/>
    </row>
    <row r="297" spans="1:9">
      <c r="A297" s="229"/>
      <c r="B297" s="230"/>
      <c r="C297" s="230"/>
      <c r="D297" s="230"/>
      <c r="E297" s="228">
        <v>1</v>
      </c>
      <c r="F297" s="228">
        <v>0</v>
      </c>
      <c r="G297" s="228">
        <v>0</v>
      </c>
      <c r="H297" s="137" t="s">
        <v>279</v>
      </c>
      <c r="I297" s="258"/>
    </row>
    <row r="298" spans="1:9">
      <c r="A298" s="229"/>
      <c r="B298" s="230"/>
      <c r="C298" s="228">
        <v>2</v>
      </c>
      <c r="D298" s="228">
        <v>0</v>
      </c>
      <c r="E298" s="228">
        <v>0</v>
      </c>
      <c r="F298" s="228">
        <v>0</v>
      </c>
      <c r="G298" s="228">
        <v>0</v>
      </c>
      <c r="H298" s="137" t="s">
        <v>67</v>
      </c>
      <c r="I298" s="255">
        <f>SUM(I299:I303)+CAD_300+SUM(I313:I316)</f>
        <v>0</v>
      </c>
    </row>
    <row r="299" spans="1:9">
      <c r="A299" s="229"/>
      <c r="B299" s="230"/>
      <c r="C299" s="230"/>
      <c r="D299" s="228">
        <v>1</v>
      </c>
      <c r="E299" s="228">
        <v>0</v>
      </c>
      <c r="F299" s="228">
        <v>0</v>
      </c>
      <c r="G299" s="228">
        <v>0</v>
      </c>
      <c r="H299" s="137" t="s">
        <v>278</v>
      </c>
      <c r="I299" s="258"/>
    </row>
    <row r="300" spans="1:9">
      <c r="A300" s="229"/>
      <c r="B300" s="230"/>
      <c r="C300" s="230"/>
      <c r="D300" s="230"/>
      <c r="E300" s="228">
        <v>1</v>
      </c>
      <c r="F300" s="228">
        <v>0</v>
      </c>
      <c r="G300" s="228">
        <v>0</v>
      </c>
      <c r="H300" s="137" t="s">
        <v>279</v>
      </c>
      <c r="I300" s="258"/>
    </row>
    <row r="301" spans="1:9">
      <c r="A301" s="229"/>
      <c r="B301" s="230"/>
      <c r="C301" s="230"/>
      <c r="D301" s="228">
        <v>2</v>
      </c>
      <c r="E301" s="228">
        <v>0</v>
      </c>
      <c r="F301" s="228">
        <v>0</v>
      </c>
      <c r="G301" s="228">
        <v>0</v>
      </c>
      <c r="H301" s="137" t="s">
        <v>281</v>
      </c>
      <c r="I301" s="258"/>
    </row>
    <row r="302" spans="1:9">
      <c r="A302" s="229"/>
      <c r="B302" s="230"/>
      <c r="C302" s="230"/>
      <c r="D302" s="230"/>
      <c r="E302" s="228">
        <v>1</v>
      </c>
      <c r="F302" s="228">
        <v>0</v>
      </c>
      <c r="G302" s="228">
        <v>0</v>
      </c>
      <c r="H302" s="137" t="s">
        <v>279</v>
      </c>
      <c r="I302" s="258"/>
    </row>
    <row r="303" spans="1:9">
      <c r="A303" s="229"/>
      <c r="B303" s="230"/>
      <c r="C303" s="230"/>
      <c r="D303" s="228">
        <v>3</v>
      </c>
      <c r="E303" s="228">
        <v>0</v>
      </c>
      <c r="F303" s="228">
        <v>0</v>
      </c>
      <c r="G303" s="228">
        <v>0</v>
      </c>
      <c r="H303" s="137" t="s">
        <v>291</v>
      </c>
      <c r="I303" s="255">
        <f>SUM(I304:I307)</f>
        <v>0</v>
      </c>
    </row>
    <row r="304" spans="1:9">
      <c r="A304" s="229"/>
      <c r="B304" s="230"/>
      <c r="C304" s="230"/>
      <c r="D304" s="230"/>
      <c r="E304" s="228">
        <v>1</v>
      </c>
      <c r="F304" s="228">
        <v>0</v>
      </c>
      <c r="G304" s="228">
        <v>0</v>
      </c>
      <c r="H304" s="137" t="s">
        <v>73</v>
      </c>
      <c r="I304" s="258"/>
    </row>
    <row r="305" spans="1:9">
      <c r="A305" s="229"/>
      <c r="B305" s="230"/>
      <c r="C305" s="230"/>
      <c r="D305" s="230"/>
      <c r="E305" s="230"/>
      <c r="F305" s="228">
        <v>1</v>
      </c>
      <c r="G305" s="228">
        <v>0</v>
      </c>
      <c r="H305" s="137" t="s">
        <v>279</v>
      </c>
      <c r="I305" s="258"/>
    </row>
    <row r="306" spans="1:9">
      <c r="A306" s="229"/>
      <c r="B306" s="230"/>
      <c r="C306" s="230"/>
      <c r="D306" s="230"/>
      <c r="E306" s="228">
        <v>2</v>
      </c>
      <c r="F306" s="228">
        <v>0</v>
      </c>
      <c r="G306" s="228">
        <v>0</v>
      </c>
      <c r="H306" s="137" t="s">
        <v>74</v>
      </c>
      <c r="I306" s="258"/>
    </row>
    <row r="307" spans="1:9">
      <c r="A307" s="229"/>
      <c r="B307" s="230"/>
      <c r="C307" s="230"/>
      <c r="D307" s="230"/>
      <c r="E307" s="230"/>
      <c r="F307" s="228">
        <v>1</v>
      </c>
      <c r="G307" s="228">
        <v>0</v>
      </c>
      <c r="H307" s="137" t="s">
        <v>279</v>
      </c>
      <c r="I307" s="258"/>
    </row>
    <row r="308" spans="1:9">
      <c r="A308" s="229"/>
      <c r="B308" s="230"/>
      <c r="C308" s="230"/>
      <c r="D308" s="228">
        <v>4</v>
      </c>
      <c r="E308" s="228">
        <v>0</v>
      </c>
      <c r="F308" s="228">
        <v>0</v>
      </c>
      <c r="G308" s="228">
        <v>0</v>
      </c>
      <c r="H308" s="137" t="s">
        <v>75</v>
      </c>
      <c r="I308" s="255">
        <f>SUM(I309:I312)</f>
        <v>0</v>
      </c>
    </row>
    <row r="309" spans="1:9">
      <c r="A309" s="229"/>
      <c r="B309" s="230"/>
      <c r="C309" s="230"/>
      <c r="D309" s="230"/>
      <c r="E309" s="228">
        <v>1</v>
      </c>
      <c r="F309" s="228">
        <v>0</v>
      </c>
      <c r="G309" s="228">
        <v>0</v>
      </c>
      <c r="H309" s="137" t="s">
        <v>283</v>
      </c>
      <c r="I309" s="258"/>
    </row>
    <row r="310" spans="1:9">
      <c r="A310" s="229"/>
      <c r="B310" s="230"/>
      <c r="C310" s="230"/>
      <c r="D310" s="230"/>
      <c r="E310" s="230"/>
      <c r="F310" s="228">
        <v>1</v>
      </c>
      <c r="G310" s="228">
        <v>0</v>
      </c>
      <c r="H310" s="137" t="s">
        <v>279</v>
      </c>
      <c r="I310" s="258"/>
    </row>
    <row r="311" spans="1:9">
      <c r="A311" s="229"/>
      <c r="B311" s="230"/>
      <c r="C311" s="230"/>
      <c r="D311" s="230"/>
      <c r="E311" s="228">
        <v>2</v>
      </c>
      <c r="F311" s="228">
        <v>0</v>
      </c>
      <c r="G311" s="228">
        <v>0</v>
      </c>
      <c r="H311" s="137" t="s">
        <v>284</v>
      </c>
      <c r="I311" s="258"/>
    </row>
    <row r="312" spans="1:9">
      <c r="A312" s="229"/>
      <c r="B312" s="230"/>
      <c r="C312" s="230"/>
      <c r="D312" s="230"/>
      <c r="E312" s="230"/>
      <c r="F312" s="228">
        <v>1</v>
      </c>
      <c r="G312" s="228">
        <v>0</v>
      </c>
      <c r="H312" s="137" t="s">
        <v>279</v>
      </c>
      <c r="I312" s="258"/>
    </row>
    <row r="313" spans="1:9">
      <c r="A313" s="229"/>
      <c r="B313" s="230"/>
      <c r="C313" s="230"/>
      <c r="D313" s="228">
        <v>5</v>
      </c>
      <c r="E313" s="228">
        <v>0</v>
      </c>
      <c r="F313" s="228">
        <v>0</v>
      </c>
      <c r="G313" s="228">
        <v>0</v>
      </c>
      <c r="H313" s="137" t="s">
        <v>77</v>
      </c>
      <c r="I313" s="258"/>
    </row>
    <row r="314" spans="1:9">
      <c r="A314" s="229"/>
      <c r="B314" s="230"/>
      <c r="C314" s="230"/>
      <c r="D314" s="230"/>
      <c r="E314" s="228">
        <v>1</v>
      </c>
      <c r="F314" s="228">
        <v>0</v>
      </c>
      <c r="G314" s="228">
        <v>0</v>
      </c>
      <c r="H314" s="137" t="s">
        <v>279</v>
      </c>
      <c r="I314" s="258"/>
    </row>
    <row r="315" spans="1:9">
      <c r="A315" s="229"/>
      <c r="B315" s="230"/>
      <c r="C315" s="230"/>
      <c r="D315" s="228">
        <v>6</v>
      </c>
      <c r="E315" s="228">
        <v>0</v>
      </c>
      <c r="F315" s="228">
        <v>0</v>
      </c>
      <c r="G315" s="228">
        <v>0</v>
      </c>
      <c r="H315" s="137" t="s">
        <v>280</v>
      </c>
      <c r="I315" s="258"/>
    </row>
    <row r="316" spans="1:9">
      <c r="A316" s="229"/>
      <c r="B316" s="230"/>
      <c r="C316" s="230"/>
      <c r="D316" s="230"/>
      <c r="E316" s="228">
        <v>1</v>
      </c>
      <c r="F316" s="228">
        <v>0</v>
      </c>
      <c r="G316" s="228">
        <v>0</v>
      </c>
      <c r="H316" s="137" t="s">
        <v>310</v>
      </c>
      <c r="I316" s="258"/>
    </row>
    <row r="317" spans="1:9">
      <c r="A317" s="229"/>
      <c r="B317" s="228">
        <v>3</v>
      </c>
      <c r="C317" s="228">
        <v>0</v>
      </c>
      <c r="D317" s="228">
        <v>0</v>
      </c>
      <c r="E317" s="228">
        <v>0</v>
      </c>
      <c r="F317" s="228">
        <v>0</v>
      </c>
      <c r="G317" s="228">
        <v>0</v>
      </c>
      <c r="H317" s="136" t="s">
        <v>86</v>
      </c>
      <c r="I317" s="259">
        <f>CAD_310+CAD_327</f>
        <v>0</v>
      </c>
    </row>
    <row r="318" spans="1:9">
      <c r="A318" s="229"/>
      <c r="B318" s="230"/>
      <c r="C318" s="228">
        <v>1</v>
      </c>
      <c r="D318" s="228">
        <v>0</v>
      </c>
      <c r="E318" s="228">
        <v>0</v>
      </c>
      <c r="F318" s="228">
        <v>0</v>
      </c>
      <c r="G318" s="228">
        <v>0</v>
      </c>
      <c r="H318" s="137" t="s">
        <v>79</v>
      </c>
      <c r="I318" s="255">
        <f>CAD_311+CAD_319</f>
        <v>0</v>
      </c>
    </row>
    <row r="319" spans="1:9">
      <c r="A319" s="229"/>
      <c r="B319" s="230"/>
      <c r="C319" s="230"/>
      <c r="D319" s="228">
        <v>1</v>
      </c>
      <c r="E319" s="228">
        <v>0</v>
      </c>
      <c r="F319" s="228">
        <v>0</v>
      </c>
      <c r="G319" s="228">
        <v>0</v>
      </c>
      <c r="H319" s="137" t="s">
        <v>277</v>
      </c>
      <c r="I319" s="255">
        <f>SUM(I320:I326)</f>
        <v>0</v>
      </c>
    </row>
    <row r="320" spans="1:9">
      <c r="A320" s="229"/>
      <c r="B320" s="230"/>
      <c r="C320" s="230"/>
      <c r="D320" s="230"/>
      <c r="E320" s="228">
        <v>1</v>
      </c>
      <c r="F320" s="228">
        <v>0</v>
      </c>
      <c r="G320" s="228">
        <v>0</v>
      </c>
      <c r="H320" s="137" t="s">
        <v>278</v>
      </c>
      <c r="I320" s="258"/>
    </row>
    <row r="321" spans="1:9">
      <c r="A321" s="229"/>
      <c r="B321" s="230"/>
      <c r="C321" s="230"/>
      <c r="D321" s="230"/>
      <c r="E321" s="228">
        <v>2</v>
      </c>
      <c r="F321" s="228">
        <v>0</v>
      </c>
      <c r="G321" s="228">
        <v>0</v>
      </c>
      <c r="H321" s="137" t="s">
        <v>281</v>
      </c>
      <c r="I321" s="258"/>
    </row>
    <row r="322" spans="1:9">
      <c r="A322" s="229"/>
      <c r="B322" s="230"/>
      <c r="C322" s="230"/>
      <c r="D322" s="230"/>
      <c r="E322" s="228">
        <v>3</v>
      </c>
      <c r="F322" s="228">
        <v>0</v>
      </c>
      <c r="G322" s="228">
        <v>0</v>
      </c>
      <c r="H322" s="137" t="s">
        <v>288</v>
      </c>
      <c r="I322" s="258"/>
    </row>
    <row r="323" spans="1:9">
      <c r="A323" s="229"/>
      <c r="B323" s="230"/>
      <c r="C323" s="230"/>
      <c r="D323" s="230"/>
      <c r="E323" s="228">
        <v>4</v>
      </c>
      <c r="F323" s="228">
        <v>0</v>
      </c>
      <c r="G323" s="228">
        <v>0</v>
      </c>
      <c r="H323" s="137" t="s">
        <v>289</v>
      </c>
      <c r="I323" s="258"/>
    </row>
    <row r="324" spans="1:9">
      <c r="A324" s="229"/>
      <c r="B324" s="230"/>
      <c r="C324" s="230"/>
      <c r="D324" s="230"/>
      <c r="E324" s="228">
        <v>5</v>
      </c>
      <c r="F324" s="228">
        <v>0</v>
      </c>
      <c r="G324" s="228">
        <v>0</v>
      </c>
      <c r="H324" s="137" t="s">
        <v>75</v>
      </c>
      <c r="I324" s="258"/>
    </row>
    <row r="325" spans="1:9">
      <c r="A325" s="229"/>
      <c r="B325" s="230"/>
      <c r="C325" s="230"/>
      <c r="D325" s="230"/>
      <c r="E325" s="228">
        <v>6</v>
      </c>
      <c r="F325" s="228">
        <v>0</v>
      </c>
      <c r="G325" s="228">
        <v>0</v>
      </c>
      <c r="H325" s="137" t="s">
        <v>77</v>
      </c>
      <c r="I325" s="258"/>
    </row>
    <row r="326" spans="1:9">
      <c r="A326" s="229"/>
      <c r="B326" s="230"/>
      <c r="C326" s="230"/>
      <c r="D326" s="230"/>
      <c r="E326" s="228">
        <v>7</v>
      </c>
      <c r="F326" s="228">
        <v>0</v>
      </c>
      <c r="G326" s="228">
        <v>0</v>
      </c>
      <c r="H326" s="137" t="s">
        <v>280</v>
      </c>
      <c r="I326" s="258"/>
    </row>
    <row r="327" spans="1:9">
      <c r="A327" s="229"/>
      <c r="B327" s="230"/>
      <c r="C327" s="230"/>
      <c r="D327" s="228">
        <v>2</v>
      </c>
      <c r="E327" s="228">
        <v>0</v>
      </c>
      <c r="F327" s="228">
        <v>0</v>
      </c>
      <c r="G327" s="228">
        <v>0</v>
      </c>
      <c r="H327" s="137" t="s">
        <v>67</v>
      </c>
      <c r="I327" s="255">
        <f>SUM(I328:I334)</f>
        <v>0</v>
      </c>
    </row>
    <row r="328" spans="1:9">
      <c r="A328" s="229"/>
      <c r="B328" s="230"/>
      <c r="C328" s="230"/>
      <c r="D328" s="230"/>
      <c r="E328" s="228">
        <v>1</v>
      </c>
      <c r="F328" s="228">
        <v>0</v>
      </c>
      <c r="G328" s="228">
        <v>0</v>
      </c>
      <c r="H328" s="137" t="s">
        <v>278</v>
      </c>
      <c r="I328" s="258"/>
    </row>
    <row r="329" spans="1:9">
      <c r="A329" s="229"/>
      <c r="B329" s="230"/>
      <c r="C329" s="230"/>
      <c r="D329" s="230"/>
      <c r="E329" s="228">
        <v>2</v>
      </c>
      <c r="F329" s="228">
        <v>0</v>
      </c>
      <c r="G329" s="228">
        <v>0</v>
      </c>
      <c r="H329" s="137" t="s">
        <v>281</v>
      </c>
      <c r="I329" s="258"/>
    </row>
    <row r="330" spans="1:9">
      <c r="A330" s="229"/>
      <c r="B330" s="230"/>
      <c r="C330" s="230"/>
      <c r="D330" s="230"/>
      <c r="E330" s="228">
        <v>3</v>
      </c>
      <c r="F330" s="228">
        <v>0</v>
      </c>
      <c r="G330" s="228">
        <v>0</v>
      </c>
      <c r="H330" s="137" t="s">
        <v>288</v>
      </c>
      <c r="I330" s="258"/>
    </row>
    <row r="331" spans="1:9">
      <c r="A331" s="229"/>
      <c r="B331" s="230"/>
      <c r="C331" s="230"/>
      <c r="D331" s="230"/>
      <c r="E331" s="228">
        <v>4</v>
      </c>
      <c r="F331" s="228">
        <v>0</v>
      </c>
      <c r="G331" s="228">
        <v>0</v>
      </c>
      <c r="H331" s="137" t="s">
        <v>289</v>
      </c>
      <c r="I331" s="258"/>
    </row>
    <row r="332" spans="1:9">
      <c r="A332" s="229"/>
      <c r="B332" s="230"/>
      <c r="C332" s="230"/>
      <c r="D332" s="230"/>
      <c r="E332" s="228">
        <v>5</v>
      </c>
      <c r="F332" s="228">
        <v>0</v>
      </c>
      <c r="G332" s="228">
        <v>0</v>
      </c>
      <c r="H332" s="137" t="s">
        <v>75</v>
      </c>
      <c r="I332" s="258"/>
    </row>
    <row r="333" spans="1:9">
      <c r="A333" s="229"/>
      <c r="B333" s="230"/>
      <c r="C333" s="230"/>
      <c r="D333" s="230"/>
      <c r="E333" s="228">
        <v>6</v>
      </c>
      <c r="F333" s="228">
        <v>0</v>
      </c>
      <c r="G333" s="228">
        <v>0</v>
      </c>
      <c r="H333" s="137" t="s">
        <v>77</v>
      </c>
      <c r="I333" s="258"/>
    </row>
    <row r="334" spans="1:9">
      <c r="A334" s="229"/>
      <c r="B334" s="230"/>
      <c r="C334" s="230"/>
      <c r="D334" s="230"/>
      <c r="E334" s="228">
        <v>7</v>
      </c>
      <c r="F334" s="228">
        <v>0</v>
      </c>
      <c r="G334" s="228">
        <v>0</v>
      </c>
      <c r="H334" s="137" t="s">
        <v>280</v>
      </c>
      <c r="I334" s="258"/>
    </row>
    <row r="335" spans="1:9">
      <c r="A335" s="229"/>
      <c r="B335" s="230"/>
      <c r="C335" s="228">
        <v>2</v>
      </c>
      <c r="D335" s="228">
        <v>0</v>
      </c>
      <c r="E335" s="228">
        <v>0</v>
      </c>
      <c r="F335" s="228">
        <v>0</v>
      </c>
      <c r="G335" s="228">
        <v>0</v>
      </c>
      <c r="H335" s="137" t="s">
        <v>87</v>
      </c>
      <c r="I335" s="255">
        <f>CAD_328+CAD_331+CAD_332+CAD_333+CAD_354</f>
        <v>0</v>
      </c>
    </row>
    <row r="336" spans="1:9">
      <c r="A336" s="229"/>
      <c r="B336" s="230"/>
      <c r="C336" s="230"/>
      <c r="D336" s="228">
        <v>1</v>
      </c>
      <c r="E336" s="228">
        <v>0</v>
      </c>
      <c r="F336" s="228">
        <v>0</v>
      </c>
      <c r="G336" s="228">
        <v>0</v>
      </c>
      <c r="H336" s="137" t="s">
        <v>88</v>
      </c>
      <c r="I336" s="255">
        <f>SUM(I337:I338)</f>
        <v>0</v>
      </c>
    </row>
    <row r="337" spans="1:9">
      <c r="A337" s="229"/>
      <c r="B337" s="230"/>
      <c r="C337" s="230"/>
      <c r="D337" s="230"/>
      <c r="E337" s="228">
        <v>1</v>
      </c>
      <c r="F337" s="228">
        <v>0</v>
      </c>
      <c r="G337" s="228">
        <v>0</v>
      </c>
      <c r="H337" s="137" t="s">
        <v>313</v>
      </c>
      <c r="I337" s="258"/>
    </row>
    <row r="338" spans="1:9">
      <c r="A338" s="229"/>
      <c r="B338" s="230"/>
      <c r="C338" s="230"/>
      <c r="D338" s="230"/>
      <c r="E338" s="228">
        <v>2</v>
      </c>
      <c r="F338" s="228">
        <v>0</v>
      </c>
      <c r="G338" s="228">
        <v>0</v>
      </c>
      <c r="H338" s="137" t="s">
        <v>89</v>
      </c>
      <c r="I338" s="258"/>
    </row>
    <row r="339" spans="1:9">
      <c r="A339" s="229"/>
      <c r="B339" s="230"/>
      <c r="C339" s="230"/>
      <c r="D339" s="228">
        <v>2</v>
      </c>
      <c r="E339" s="228">
        <v>0</v>
      </c>
      <c r="F339" s="228">
        <v>0</v>
      </c>
      <c r="G339" s="228">
        <v>0</v>
      </c>
      <c r="H339" s="137" t="s">
        <v>90</v>
      </c>
      <c r="I339" s="258"/>
    </row>
    <row r="340" spans="1:9">
      <c r="A340" s="229"/>
      <c r="B340" s="230"/>
      <c r="C340" s="230"/>
      <c r="D340" s="228">
        <v>3</v>
      </c>
      <c r="E340" s="228">
        <v>0</v>
      </c>
      <c r="F340" s="228">
        <v>0</v>
      </c>
      <c r="G340" s="228">
        <v>0</v>
      </c>
      <c r="H340" s="137" t="s">
        <v>314</v>
      </c>
      <c r="I340" s="258"/>
    </row>
    <row r="341" spans="1:9">
      <c r="A341" s="229"/>
      <c r="B341" s="230"/>
      <c r="C341" s="230"/>
      <c r="D341" s="228">
        <v>4</v>
      </c>
      <c r="E341" s="228">
        <v>0</v>
      </c>
      <c r="F341" s="228">
        <v>0</v>
      </c>
      <c r="G341" s="228">
        <v>0</v>
      </c>
      <c r="H341" s="137" t="s">
        <v>315</v>
      </c>
      <c r="I341" s="255">
        <f>CAD_334+CAD_344</f>
        <v>0</v>
      </c>
    </row>
    <row r="342" spans="1:9">
      <c r="A342" s="229"/>
      <c r="B342" s="230"/>
      <c r="C342" s="230"/>
      <c r="D342" s="230"/>
      <c r="E342" s="228">
        <v>1</v>
      </c>
      <c r="F342" s="228">
        <v>0</v>
      </c>
      <c r="G342" s="228">
        <v>0</v>
      </c>
      <c r="H342" s="137" t="s">
        <v>277</v>
      </c>
      <c r="I342" s="255">
        <f>CAD_335+CAD_336+CAD_343</f>
        <v>0</v>
      </c>
    </row>
    <row r="343" spans="1:9">
      <c r="A343" s="229"/>
      <c r="B343" s="230"/>
      <c r="C343" s="230"/>
      <c r="D343" s="230"/>
      <c r="E343" s="230"/>
      <c r="F343" s="228">
        <v>1</v>
      </c>
      <c r="G343" s="228">
        <v>0</v>
      </c>
      <c r="H343" s="137" t="s">
        <v>316</v>
      </c>
      <c r="I343" s="258"/>
    </row>
    <row r="344" spans="1:9">
      <c r="A344" s="229"/>
      <c r="B344" s="230"/>
      <c r="C344" s="230"/>
      <c r="D344" s="230"/>
      <c r="E344" s="230"/>
      <c r="F344" s="228">
        <v>2</v>
      </c>
      <c r="G344" s="228">
        <v>0</v>
      </c>
      <c r="H344" s="137" t="s">
        <v>294</v>
      </c>
      <c r="I344" s="255">
        <f>SUM(I345:I350)</f>
        <v>0</v>
      </c>
    </row>
    <row r="345" spans="1:9">
      <c r="A345" s="229"/>
      <c r="B345" s="230"/>
      <c r="C345" s="230"/>
      <c r="D345" s="230"/>
      <c r="E345" s="230"/>
      <c r="F345" s="230"/>
      <c r="G345" s="228">
        <v>1</v>
      </c>
      <c r="H345" s="137" t="s">
        <v>278</v>
      </c>
      <c r="I345" s="258"/>
    </row>
    <row r="346" spans="1:9">
      <c r="A346" s="229"/>
      <c r="B346" s="230"/>
      <c r="C346" s="230"/>
      <c r="D346" s="230"/>
      <c r="E346" s="230"/>
      <c r="F346" s="230"/>
      <c r="G346" s="228">
        <v>2</v>
      </c>
      <c r="H346" s="137" t="s">
        <v>281</v>
      </c>
      <c r="I346" s="258"/>
    </row>
    <row r="347" spans="1:9">
      <c r="A347" s="229"/>
      <c r="B347" s="230"/>
      <c r="C347" s="230"/>
      <c r="D347" s="230"/>
      <c r="E347" s="230"/>
      <c r="F347" s="230"/>
      <c r="G347" s="228">
        <v>3</v>
      </c>
      <c r="H347" s="137" t="s">
        <v>288</v>
      </c>
      <c r="I347" s="258"/>
    </row>
    <row r="348" spans="1:9">
      <c r="A348" s="229"/>
      <c r="B348" s="230"/>
      <c r="C348" s="230"/>
      <c r="D348" s="230"/>
      <c r="E348" s="230"/>
      <c r="F348" s="230"/>
      <c r="G348" s="228">
        <v>4</v>
      </c>
      <c r="H348" s="137" t="s">
        <v>289</v>
      </c>
      <c r="I348" s="258"/>
    </row>
    <row r="349" spans="1:9">
      <c r="A349" s="229"/>
      <c r="B349" s="230"/>
      <c r="C349" s="230"/>
      <c r="D349" s="230"/>
      <c r="E349" s="230"/>
      <c r="F349" s="230"/>
      <c r="G349" s="228">
        <v>5</v>
      </c>
      <c r="H349" s="137" t="s">
        <v>75</v>
      </c>
      <c r="I349" s="258"/>
    </row>
    <row r="350" spans="1:9">
      <c r="A350" s="229"/>
      <c r="B350" s="230"/>
      <c r="C350" s="230"/>
      <c r="D350" s="230"/>
      <c r="E350" s="230"/>
      <c r="F350" s="230"/>
      <c r="G350" s="228">
        <v>6</v>
      </c>
      <c r="H350" s="137" t="s">
        <v>77</v>
      </c>
      <c r="I350" s="258"/>
    </row>
    <row r="351" spans="1:9">
      <c r="A351" s="229"/>
      <c r="B351" s="230"/>
      <c r="C351" s="230"/>
      <c r="D351" s="230"/>
      <c r="E351" s="230"/>
      <c r="F351" s="228">
        <v>3</v>
      </c>
      <c r="G351" s="228">
        <v>0</v>
      </c>
      <c r="H351" s="137" t="s">
        <v>317</v>
      </c>
      <c r="I351" s="258"/>
    </row>
    <row r="352" spans="1:9">
      <c r="A352" s="229"/>
      <c r="B352" s="230"/>
      <c r="C352" s="230"/>
      <c r="D352" s="230"/>
      <c r="E352" s="228">
        <v>2</v>
      </c>
      <c r="F352" s="228">
        <v>0</v>
      </c>
      <c r="G352" s="228">
        <v>0</v>
      </c>
      <c r="H352" s="137" t="s">
        <v>67</v>
      </c>
      <c r="I352" s="255">
        <f>CAD_345+CAD_346+CAD_353</f>
        <v>0</v>
      </c>
    </row>
    <row r="353" spans="1:9">
      <c r="A353" s="229"/>
      <c r="B353" s="230"/>
      <c r="C353" s="230"/>
      <c r="D353" s="230"/>
      <c r="E353" s="230"/>
      <c r="F353" s="228">
        <v>1</v>
      </c>
      <c r="G353" s="228">
        <v>0</v>
      </c>
      <c r="H353" s="137" t="s">
        <v>316</v>
      </c>
      <c r="I353" s="258"/>
    </row>
    <row r="354" spans="1:9">
      <c r="A354" s="229"/>
      <c r="B354" s="230"/>
      <c r="C354" s="230"/>
      <c r="D354" s="230"/>
      <c r="E354" s="230"/>
      <c r="F354" s="228">
        <v>2</v>
      </c>
      <c r="G354" s="228">
        <v>0</v>
      </c>
      <c r="H354" s="137" t="s">
        <v>318</v>
      </c>
      <c r="I354" s="255">
        <f>SUM(I355:I360)</f>
        <v>0</v>
      </c>
    </row>
    <row r="355" spans="1:9">
      <c r="A355" s="229"/>
      <c r="B355" s="230"/>
      <c r="C355" s="230"/>
      <c r="D355" s="230"/>
      <c r="E355" s="230"/>
      <c r="F355" s="230"/>
      <c r="G355" s="228">
        <v>1</v>
      </c>
      <c r="H355" s="137" t="s">
        <v>278</v>
      </c>
      <c r="I355" s="258"/>
    </row>
    <row r="356" spans="1:9">
      <c r="A356" s="229"/>
      <c r="B356" s="230"/>
      <c r="C356" s="230"/>
      <c r="D356" s="230"/>
      <c r="E356" s="230"/>
      <c r="F356" s="230"/>
      <c r="G356" s="228">
        <v>2</v>
      </c>
      <c r="H356" s="137" t="s">
        <v>281</v>
      </c>
      <c r="I356" s="258"/>
    </row>
    <row r="357" spans="1:9">
      <c r="A357" s="229"/>
      <c r="B357" s="230"/>
      <c r="C357" s="230"/>
      <c r="D357" s="230"/>
      <c r="E357" s="230"/>
      <c r="F357" s="230"/>
      <c r="G357" s="228">
        <v>3</v>
      </c>
      <c r="H357" s="137" t="s">
        <v>288</v>
      </c>
      <c r="I357" s="258"/>
    </row>
    <row r="358" spans="1:9">
      <c r="A358" s="229"/>
      <c r="B358" s="230"/>
      <c r="C358" s="230"/>
      <c r="D358" s="230"/>
      <c r="E358" s="230"/>
      <c r="F358" s="230"/>
      <c r="G358" s="228">
        <v>4</v>
      </c>
      <c r="H358" s="137" t="s">
        <v>289</v>
      </c>
      <c r="I358" s="258"/>
    </row>
    <row r="359" spans="1:9">
      <c r="A359" s="229"/>
      <c r="B359" s="230"/>
      <c r="C359" s="230"/>
      <c r="D359" s="230"/>
      <c r="E359" s="230"/>
      <c r="F359" s="230"/>
      <c r="G359" s="228">
        <v>5</v>
      </c>
      <c r="H359" s="137" t="s">
        <v>75</v>
      </c>
      <c r="I359" s="258"/>
    </row>
    <row r="360" spans="1:9">
      <c r="A360" s="229"/>
      <c r="B360" s="230"/>
      <c r="C360" s="230"/>
      <c r="D360" s="230"/>
      <c r="E360" s="230"/>
      <c r="F360" s="230"/>
      <c r="G360" s="228">
        <v>6</v>
      </c>
      <c r="H360" s="137" t="s">
        <v>77</v>
      </c>
      <c r="I360" s="258"/>
    </row>
    <row r="361" spans="1:9">
      <c r="A361" s="229"/>
      <c r="B361" s="230"/>
      <c r="C361" s="230"/>
      <c r="D361" s="230"/>
      <c r="E361" s="230"/>
      <c r="F361" s="228">
        <v>3</v>
      </c>
      <c r="G361" s="228">
        <v>0</v>
      </c>
      <c r="H361" s="137" t="s">
        <v>317</v>
      </c>
      <c r="I361" s="258"/>
    </row>
    <row r="362" spans="1:9">
      <c r="A362" s="229"/>
      <c r="B362" s="230"/>
      <c r="C362" s="230"/>
      <c r="D362" s="228">
        <v>5</v>
      </c>
      <c r="E362" s="228">
        <v>0</v>
      </c>
      <c r="F362" s="228">
        <v>0</v>
      </c>
      <c r="G362" s="228">
        <v>0</v>
      </c>
      <c r="H362" s="137" t="s">
        <v>319</v>
      </c>
      <c r="I362" s="255">
        <f>CAD_355+CAD_359</f>
        <v>0</v>
      </c>
    </row>
    <row r="363" spans="1:9">
      <c r="A363" s="229"/>
      <c r="B363" s="230"/>
      <c r="C363" s="230"/>
      <c r="D363" s="230"/>
      <c r="E363" s="228">
        <v>1</v>
      </c>
      <c r="F363" s="228">
        <v>0</v>
      </c>
      <c r="G363" s="228">
        <v>0</v>
      </c>
      <c r="H363" s="137" t="s">
        <v>277</v>
      </c>
      <c r="I363" s="255">
        <f>SUM(I364:I366)</f>
        <v>0</v>
      </c>
    </row>
    <row r="364" spans="1:9">
      <c r="A364" s="229"/>
      <c r="B364" s="230"/>
      <c r="C364" s="230"/>
      <c r="D364" s="230"/>
      <c r="E364" s="230"/>
      <c r="F364" s="228">
        <v>1</v>
      </c>
      <c r="G364" s="228">
        <v>0</v>
      </c>
      <c r="H364" s="137" t="s">
        <v>320</v>
      </c>
      <c r="I364" s="258"/>
    </row>
    <row r="365" spans="1:9">
      <c r="A365" s="229"/>
      <c r="B365" s="230"/>
      <c r="C365" s="230"/>
      <c r="D365" s="230"/>
      <c r="E365" s="230"/>
      <c r="F365" s="228">
        <v>2</v>
      </c>
      <c r="G365" s="228">
        <v>0</v>
      </c>
      <c r="H365" s="137" t="s">
        <v>300</v>
      </c>
      <c r="I365" s="258"/>
    </row>
    <row r="366" spans="1:9">
      <c r="A366" s="229"/>
      <c r="B366" s="230"/>
      <c r="C366" s="230"/>
      <c r="D366" s="230"/>
      <c r="E366" s="230"/>
      <c r="F366" s="228">
        <v>3</v>
      </c>
      <c r="G366" s="228">
        <v>0</v>
      </c>
      <c r="H366" s="137" t="s">
        <v>321</v>
      </c>
      <c r="I366" s="258"/>
    </row>
    <row r="367" spans="1:9">
      <c r="A367" s="229"/>
      <c r="B367" s="230"/>
      <c r="C367" s="230"/>
      <c r="D367" s="230"/>
      <c r="E367" s="228">
        <v>2</v>
      </c>
      <c r="F367" s="228">
        <v>0</v>
      </c>
      <c r="G367" s="228">
        <v>0</v>
      </c>
      <c r="H367" s="137" t="s">
        <v>67</v>
      </c>
      <c r="I367" s="255">
        <f>SUM(I368:I370)</f>
        <v>0</v>
      </c>
    </row>
    <row r="368" spans="1:9">
      <c r="A368" s="229"/>
      <c r="B368" s="230"/>
      <c r="C368" s="230"/>
      <c r="D368" s="230"/>
      <c r="E368" s="230"/>
      <c r="F368" s="228">
        <v>1</v>
      </c>
      <c r="G368" s="228">
        <v>0</v>
      </c>
      <c r="H368" s="137" t="s">
        <v>320</v>
      </c>
      <c r="I368" s="258"/>
    </row>
    <row r="369" spans="1:9">
      <c r="A369" s="229"/>
      <c r="B369" s="230"/>
      <c r="C369" s="230"/>
      <c r="D369" s="230"/>
      <c r="E369" s="230"/>
      <c r="F369" s="228">
        <v>2</v>
      </c>
      <c r="G369" s="228">
        <v>0</v>
      </c>
      <c r="H369" s="137" t="s">
        <v>300</v>
      </c>
      <c r="I369" s="258"/>
    </row>
    <row r="370" spans="1:9">
      <c r="A370" s="229"/>
      <c r="B370" s="230"/>
      <c r="C370" s="230"/>
      <c r="D370" s="230"/>
      <c r="E370" s="230"/>
      <c r="F370" s="228">
        <v>3</v>
      </c>
      <c r="G370" s="228">
        <v>0</v>
      </c>
      <c r="H370" s="137" t="s">
        <v>322</v>
      </c>
      <c r="I370" s="258"/>
    </row>
    <row r="371" spans="1:9">
      <c r="A371" s="229"/>
      <c r="B371" s="228">
        <v>4</v>
      </c>
      <c r="C371" s="228">
        <v>0</v>
      </c>
      <c r="D371" s="228">
        <v>0</v>
      </c>
      <c r="E371" s="228">
        <v>0</v>
      </c>
      <c r="F371" s="228">
        <v>0</v>
      </c>
      <c r="G371" s="228">
        <v>0</v>
      </c>
      <c r="H371" s="136" t="s">
        <v>76</v>
      </c>
      <c r="I371" s="259">
        <f>CAD_364+CAD_382</f>
        <v>0</v>
      </c>
    </row>
    <row r="372" spans="1:9">
      <c r="A372" s="229"/>
      <c r="B372" s="230"/>
      <c r="C372" s="228">
        <v>1</v>
      </c>
      <c r="D372" s="228">
        <v>0</v>
      </c>
      <c r="E372" s="228">
        <v>0</v>
      </c>
      <c r="F372" s="228">
        <v>0</v>
      </c>
      <c r="G372" s="228">
        <v>0</v>
      </c>
      <c r="H372" s="137" t="s">
        <v>277</v>
      </c>
      <c r="I372" s="255">
        <f>SUM(I373:I381)+SUM(I386:I389)</f>
        <v>0</v>
      </c>
    </row>
    <row r="373" spans="1:9">
      <c r="A373" s="229"/>
      <c r="B373" s="230"/>
      <c r="C373" s="230"/>
      <c r="D373" s="228">
        <v>1</v>
      </c>
      <c r="E373" s="228">
        <v>0</v>
      </c>
      <c r="F373" s="228">
        <v>0</v>
      </c>
      <c r="G373" s="228">
        <v>0</v>
      </c>
      <c r="H373" s="137" t="s">
        <v>278</v>
      </c>
      <c r="I373" s="258"/>
    </row>
    <row r="374" spans="1:9">
      <c r="A374" s="229"/>
      <c r="B374" s="230"/>
      <c r="C374" s="230"/>
      <c r="D374" s="230"/>
      <c r="E374" s="228">
        <v>1</v>
      </c>
      <c r="F374" s="228">
        <v>0</v>
      </c>
      <c r="G374" s="228">
        <v>0</v>
      </c>
      <c r="H374" s="137" t="s">
        <v>279</v>
      </c>
      <c r="I374" s="258"/>
    </row>
    <row r="375" spans="1:9">
      <c r="A375" s="229"/>
      <c r="B375" s="230"/>
      <c r="C375" s="230"/>
      <c r="D375" s="228">
        <v>2</v>
      </c>
      <c r="E375" s="228">
        <v>0</v>
      </c>
      <c r="F375" s="228">
        <v>0</v>
      </c>
      <c r="G375" s="228">
        <v>0</v>
      </c>
      <c r="H375" s="137" t="s">
        <v>281</v>
      </c>
      <c r="I375" s="258"/>
    </row>
    <row r="376" spans="1:9">
      <c r="A376" s="229"/>
      <c r="B376" s="230"/>
      <c r="C376" s="230"/>
      <c r="D376" s="230"/>
      <c r="E376" s="228">
        <v>1</v>
      </c>
      <c r="F376" s="228">
        <v>0</v>
      </c>
      <c r="G376" s="228">
        <v>0</v>
      </c>
      <c r="H376" s="137" t="s">
        <v>279</v>
      </c>
      <c r="I376" s="258"/>
    </row>
    <row r="377" spans="1:9">
      <c r="A377" s="229"/>
      <c r="B377" s="230"/>
      <c r="C377" s="230"/>
      <c r="D377" s="228">
        <v>3</v>
      </c>
      <c r="E377" s="228">
        <v>0</v>
      </c>
      <c r="F377" s="228">
        <v>0</v>
      </c>
      <c r="G377" s="228">
        <v>0</v>
      </c>
      <c r="H377" s="137" t="s">
        <v>288</v>
      </c>
      <c r="I377" s="258"/>
    </row>
    <row r="378" spans="1:9">
      <c r="A378" s="229"/>
      <c r="B378" s="230"/>
      <c r="C378" s="230"/>
      <c r="D378" s="230"/>
      <c r="E378" s="228">
        <v>1</v>
      </c>
      <c r="F378" s="228">
        <v>0</v>
      </c>
      <c r="G378" s="228">
        <v>0</v>
      </c>
      <c r="H378" s="137" t="s">
        <v>279</v>
      </c>
      <c r="I378" s="258"/>
    </row>
    <row r="379" spans="1:9">
      <c r="A379" s="229"/>
      <c r="B379" s="230"/>
      <c r="C379" s="230"/>
      <c r="D379" s="228">
        <v>4</v>
      </c>
      <c r="E379" s="228">
        <v>0</v>
      </c>
      <c r="F379" s="228">
        <v>0</v>
      </c>
      <c r="G379" s="228">
        <v>0</v>
      </c>
      <c r="H379" s="137" t="s">
        <v>289</v>
      </c>
      <c r="I379" s="258"/>
    </row>
    <row r="380" spans="1:9">
      <c r="A380" s="229"/>
      <c r="B380" s="230"/>
      <c r="C380" s="230"/>
      <c r="D380" s="230"/>
      <c r="E380" s="228">
        <v>1</v>
      </c>
      <c r="F380" s="228">
        <v>0</v>
      </c>
      <c r="G380" s="228">
        <v>0</v>
      </c>
      <c r="H380" s="137" t="s">
        <v>279</v>
      </c>
      <c r="I380" s="258"/>
    </row>
    <row r="381" spans="1:9">
      <c r="A381" s="229"/>
      <c r="B381" s="230"/>
      <c r="C381" s="230"/>
      <c r="D381" s="228">
        <v>5</v>
      </c>
      <c r="E381" s="228">
        <v>0</v>
      </c>
      <c r="F381" s="228">
        <v>0</v>
      </c>
      <c r="G381" s="228">
        <v>0</v>
      </c>
      <c r="H381" s="137" t="s">
        <v>75</v>
      </c>
      <c r="I381" s="255">
        <f>SUM(I382:I385)</f>
        <v>0</v>
      </c>
    </row>
    <row r="382" spans="1:9">
      <c r="A382" s="229"/>
      <c r="B382" s="230"/>
      <c r="C382" s="230"/>
      <c r="D382" s="230"/>
      <c r="E382" s="228">
        <v>1</v>
      </c>
      <c r="F382" s="228">
        <v>0</v>
      </c>
      <c r="G382" s="228">
        <v>0</v>
      </c>
      <c r="H382" s="137" t="s">
        <v>283</v>
      </c>
      <c r="I382" s="258"/>
    </row>
    <row r="383" spans="1:9">
      <c r="A383" s="229"/>
      <c r="B383" s="230"/>
      <c r="C383" s="230"/>
      <c r="D383" s="230"/>
      <c r="E383" s="230"/>
      <c r="F383" s="228">
        <v>1</v>
      </c>
      <c r="G383" s="228">
        <v>0</v>
      </c>
      <c r="H383" s="137" t="s">
        <v>279</v>
      </c>
      <c r="I383" s="258"/>
    </row>
    <row r="384" spans="1:9">
      <c r="A384" s="229"/>
      <c r="B384" s="230"/>
      <c r="C384" s="230"/>
      <c r="D384" s="230"/>
      <c r="E384" s="228">
        <v>2</v>
      </c>
      <c r="F384" s="228">
        <v>0</v>
      </c>
      <c r="G384" s="228">
        <v>0</v>
      </c>
      <c r="H384" s="137" t="s">
        <v>284</v>
      </c>
      <c r="I384" s="258"/>
    </row>
    <row r="385" spans="1:9">
      <c r="A385" s="229"/>
      <c r="B385" s="230"/>
      <c r="C385" s="230"/>
      <c r="D385" s="230"/>
      <c r="E385" s="230"/>
      <c r="F385" s="228">
        <v>1</v>
      </c>
      <c r="G385" s="228">
        <v>0</v>
      </c>
      <c r="H385" s="137" t="s">
        <v>279</v>
      </c>
      <c r="I385" s="258"/>
    </row>
    <row r="386" spans="1:9">
      <c r="A386" s="229"/>
      <c r="B386" s="230"/>
      <c r="C386" s="230"/>
      <c r="D386" s="228">
        <v>6</v>
      </c>
      <c r="E386" s="228">
        <v>0</v>
      </c>
      <c r="F386" s="228">
        <v>0</v>
      </c>
      <c r="G386" s="228">
        <v>0</v>
      </c>
      <c r="H386" s="137" t="s">
        <v>77</v>
      </c>
      <c r="I386" s="258"/>
    </row>
    <row r="387" spans="1:9">
      <c r="A387" s="229"/>
      <c r="B387" s="230"/>
      <c r="C387" s="230"/>
      <c r="D387" s="230"/>
      <c r="E387" s="228">
        <v>1</v>
      </c>
      <c r="F387" s="228">
        <v>0</v>
      </c>
      <c r="G387" s="228">
        <v>0</v>
      </c>
      <c r="H387" s="137" t="s">
        <v>279</v>
      </c>
      <c r="I387" s="258"/>
    </row>
    <row r="388" spans="1:9">
      <c r="A388" s="229"/>
      <c r="B388" s="230"/>
      <c r="C388" s="230"/>
      <c r="D388" s="228">
        <v>7</v>
      </c>
      <c r="E388" s="228">
        <v>0</v>
      </c>
      <c r="F388" s="228">
        <v>0</v>
      </c>
      <c r="G388" s="228">
        <v>0</v>
      </c>
      <c r="H388" s="137" t="s">
        <v>280</v>
      </c>
      <c r="I388" s="258"/>
    </row>
    <row r="389" spans="1:9">
      <c r="A389" s="229"/>
      <c r="B389" s="230"/>
      <c r="C389" s="230"/>
      <c r="D389" s="230"/>
      <c r="E389" s="228">
        <v>1</v>
      </c>
      <c r="F389" s="228">
        <v>0</v>
      </c>
      <c r="G389" s="228">
        <v>0</v>
      </c>
      <c r="H389" s="137" t="s">
        <v>279</v>
      </c>
      <c r="I389" s="258"/>
    </row>
    <row r="390" spans="1:9">
      <c r="A390" s="229"/>
      <c r="B390" s="230"/>
      <c r="C390" s="228">
        <v>2</v>
      </c>
      <c r="D390" s="228">
        <v>0</v>
      </c>
      <c r="E390" s="228">
        <v>0</v>
      </c>
      <c r="F390" s="228">
        <v>0</v>
      </c>
      <c r="G390" s="228">
        <v>0</v>
      </c>
      <c r="H390" s="137" t="s">
        <v>67</v>
      </c>
      <c r="I390" s="255">
        <f>SUM(I391:I399)+SUM(I404:I407)</f>
        <v>0</v>
      </c>
    </row>
    <row r="391" spans="1:9">
      <c r="A391" s="229"/>
      <c r="B391" s="230"/>
      <c r="C391" s="230"/>
      <c r="D391" s="228">
        <v>1</v>
      </c>
      <c r="E391" s="228">
        <v>0</v>
      </c>
      <c r="F391" s="228">
        <v>0</v>
      </c>
      <c r="G391" s="228">
        <v>0</v>
      </c>
      <c r="H391" s="137" t="s">
        <v>278</v>
      </c>
      <c r="I391" s="258"/>
    </row>
    <row r="392" spans="1:9">
      <c r="A392" s="229"/>
      <c r="B392" s="230"/>
      <c r="C392" s="230"/>
      <c r="D392" s="230"/>
      <c r="E392" s="228">
        <v>1</v>
      </c>
      <c r="F392" s="228">
        <v>0</v>
      </c>
      <c r="G392" s="228">
        <v>0</v>
      </c>
      <c r="H392" s="137" t="s">
        <v>279</v>
      </c>
      <c r="I392" s="258"/>
    </row>
    <row r="393" spans="1:9">
      <c r="A393" s="229"/>
      <c r="B393" s="230"/>
      <c r="C393" s="230"/>
      <c r="D393" s="228">
        <v>2</v>
      </c>
      <c r="E393" s="228">
        <v>0</v>
      </c>
      <c r="F393" s="228">
        <v>0</v>
      </c>
      <c r="G393" s="228">
        <v>0</v>
      </c>
      <c r="H393" s="137" t="s">
        <v>281</v>
      </c>
      <c r="I393" s="258"/>
    </row>
    <row r="394" spans="1:9">
      <c r="A394" s="229"/>
      <c r="B394" s="230"/>
      <c r="C394" s="230"/>
      <c r="D394" s="230"/>
      <c r="E394" s="228">
        <v>1</v>
      </c>
      <c r="F394" s="228">
        <v>0</v>
      </c>
      <c r="G394" s="228">
        <v>0</v>
      </c>
      <c r="H394" s="137" t="s">
        <v>279</v>
      </c>
      <c r="I394" s="258"/>
    </row>
    <row r="395" spans="1:9">
      <c r="A395" s="229"/>
      <c r="B395" s="230"/>
      <c r="C395" s="230"/>
      <c r="D395" s="228">
        <v>3</v>
      </c>
      <c r="E395" s="228">
        <v>0</v>
      </c>
      <c r="F395" s="228">
        <v>0</v>
      </c>
      <c r="G395" s="228">
        <v>0</v>
      </c>
      <c r="H395" s="137" t="s">
        <v>288</v>
      </c>
      <c r="I395" s="258"/>
    </row>
    <row r="396" spans="1:9">
      <c r="A396" s="229"/>
      <c r="B396" s="230"/>
      <c r="C396" s="230"/>
      <c r="D396" s="230"/>
      <c r="E396" s="228">
        <v>1</v>
      </c>
      <c r="F396" s="228">
        <v>0</v>
      </c>
      <c r="G396" s="228">
        <v>0</v>
      </c>
      <c r="H396" s="137" t="s">
        <v>279</v>
      </c>
      <c r="I396" s="258"/>
    </row>
    <row r="397" spans="1:9">
      <c r="A397" s="229"/>
      <c r="B397" s="230"/>
      <c r="C397" s="230"/>
      <c r="D397" s="228">
        <v>4</v>
      </c>
      <c r="E397" s="228">
        <v>0</v>
      </c>
      <c r="F397" s="228">
        <v>0</v>
      </c>
      <c r="G397" s="228">
        <v>0</v>
      </c>
      <c r="H397" s="137" t="s">
        <v>289</v>
      </c>
      <c r="I397" s="258"/>
    </row>
    <row r="398" spans="1:9">
      <c r="A398" s="229"/>
      <c r="B398" s="230"/>
      <c r="C398" s="230"/>
      <c r="D398" s="230"/>
      <c r="E398" s="228">
        <v>1</v>
      </c>
      <c r="F398" s="228">
        <v>0</v>
      </c>
      <c r="G398" s="228">
        <v>0</v>
      </c>
      <c r="H398" s="137" t="s">
        <v>279</v>
      </c>
      <c r="I398" s="258"/>
    </row>
    <row r="399" spans="1:9">
      <c r="A399" s="229"/>
      <c r="B399" s="230"/>
      <c r="C399" s="230"/>
      <c r="D399" s="228">
        <v>5</v>
      </c>
      <c r="E399" s="228">
        <v>0</v>
      </c>
      <c r="F399" s="228">
        <v>0</v>
      </c>
      <c r="G399" s="228">
        <v>0</v>
      </c>
      <c r="H399" s="137" t="s">
        <v>75</v>
      </c>
      <c r="I399" s="255">
        <f>SUM(I400:I403)</f>
        <v>0</v>
      </c>
    </row>
    <row r="400" spans="1:9">
      <c r="A400" s="229"/>
      <c r="B400" s="230"/>
      <c r="C400" s="230"/>
      <c r="D400" s="230"/>
      <c r="E400" s="228">
        <v>1</v>
      </c>
      <c r="F400" s="228">
        <v>0</v>
      </c>
      <c r="G400" s="228">
        <v>0</v>
      </c>
      <c r="H400" s="137" t="s">
        <v>283</v>
      </c>
      <c r="I400" s="258"/>
    </row>
    <row r="401" spans="1:9">
      <c r="A401" s="229"/>
      <c r="B401" s="230"/>
      <c r="C401" s="230"/>
      <c r="D401" s="230"/>
      <c r="E401" s="230"/>
      <c r="F401" s="228">
        <v>1</v>
      </c>
      <c r="G401" s="228">
        <v>0</v>
      </c>
      <c r="H401" s="137" t="s">
        <v>279</v>
      </c>
      <c r="I401" s="258"/>
    </row>
    <row r="402" spans="1:9">
      <c r="A402" s="229"/>
      <c r="B402" s="230"/>
      <c r="C402" s="230"/>
      <c r="D402" s="230"/>
      <c r="E402" s="228">
        <v>2</v>
      </c>
      <c r="F402" s="228">
        <v>0</v>
      </c>
      <c r="G402" s="228">
        <v>0</v>
      </c>
      <c r="H402" s="137" t="s">
        <v>284</v>
      </c>
      <c r="I402" s="258"/>
    </row>
    <row r="403" spans="1:9">
      <c r="A403" s="229"/>
      <c r="B403" s="230"/>
      <c r="C403" s="230"/>
      <c r="D403" s="230"/>
      <c r="E403" s="230"/>
      <c r="F403" s="228">
        <v>1</v>
      </c>
      <c r="G403" s="228">
        <v>0</v>
      </c>
      <c r="H403" s="137" t="s">
        <v>279</v>
      </c>
      <c r="I403" s="258"/>
    </row>
    <row r="404" spans="1:9">
      <c r="A404" s="229"/>
      <c r="B404" s="230"/>
      <c r="C404" s="230"/>
      <c r="D404" s="228">
        <v>6</v>
      </c>
      <c r="E404" s="228">
        <v>0</v>
      </c>
      <c r="F404" s="228">
        <v>0</v>
      </c>
      <c r="G404" s="228">
        <v>0</v>
      </c>
      <c r="H404" s="137" t="s">
        <v>77</v>
      </c>
      <c r="I404" s="258"/>
    </row>
    <row r="405" spans="1:9">
      <c r="A405" s="229"/>
      <c r="B405" s="230"/>
      <c r="C405" s="230"/>
      <c r="D405" s="230"/>
      <c r="E405" s="228">
        <v>1</v>
      </c>
      <c r="F405" s="228">
        <v>0</v>
      </c>
      <c r="G405" s="228">
        <v>0</v>
      </c>
      <c r="H405" s="137" t="s">
        <v>279</v>
      </c>
      <c r="I405" s="258"/>
    </row>
    <row r="406" spans="1:9">
      <c r="A406" s="229"/>
      <c r="B406" s="230"/>
      <c r="C406" s="230"/>
      <c r="D406" s="228">
        <v>7</v>
      </c>
      <c r="E406" s="228">
        <v>0</v>
      </c>
      <c r="F406" s="228">
        <v>0</v>
      </c>
      <c r="G406" s="228">
        <v>0</v>
      </c>
      <c r="H406" s="137" t="s">
        <v>280</v>
      </c>
      <c r="I406" s="258"/>
    </row>
    <row r="407" spans="1:9">
      <c r="A407" s="229"/>
      <c r="B407" s="230"/>
      <c r="C407" s="230"/>
      <c r="D407" s="230"/>
      <c r="E407" s="228">
        <v>1</v>
      </c>
      <c r="F407" s="228">
        <v>0</v>
      </c>
      <c r="G407" s="228">
        <v>0</v>
      </c>
      <c r="H407" s="137" t="s">
        <v>279</v>
      </c>
      <c r="I407" s="258"/>
    </row>
    <row r="408" spans="1:9">
      <c r="A408" s="229"/>
      <c r="B408" s="228">
        <v>5</v>
      </c>
      <c r="C408" s="228">
        <v>0</v>
      </c>
      <c r="D408" s="228">
        <v>0</v>
      </c>
      <c r="E408" s="228">
        <v>0</v>
      </c>
      <c r="F408" s="228">
        <v>0</v>
      </c>
      <c r="G408" s="228">
        <v>0</v>
      </c>
      <c r="H408" s="136" t="s">
        <v>323</v>
      </c>
      <c r="I408" s="259">
        <f>SUM(I409:I414)</f>
        <v>0</v>
      </c>
    </row>
    <row r="409" spans="1:9">
      <c r="A409" s="229"/>
      <c r="B409" s="230"/>
      <c r="C409" s="228">
        <v>1</v>
      </c>
      <c r="D409" s="228">
        <v>0</v>
      </c>
      <c r="E409" s="228">
        <v>0</v>
      </c>
      <c r="F409" s="228">
        <v>0</v>
      </c>
      <c r="G409" s="228">
        <v>0</v>
      </c>
      <c r="H409" s="137" t="s">
        <v>91</v>
      </c>
      <c r="I409" s="258"/>
    </row>
    <row r="410" spans="1:9">
      <c r="A410" s="229"/>
      <c r="B410" s="230"/>
      <c r="C410" s="228">
        <v>2</v>
      </c>
      <c r="D410" s="228">
        <v>0</v>
      </c>
      <c r="E410" s="228">
        <v>0</v>
      </c>
      <c r="F410" s="228">
        <v>0</v>
      </c>
      <c r="G410" s="228">
        <v>0</v>
      </c>
      <c r="H410" s="137" t="s">
        <v>92</v>
      </c>
      <c r="I410" s="258"/>
    </row>
    <row r="411" spans="1:9">
      <c r="A411" s="229"/>
      <c r="B411" s="230"/>
      <c r="C411" s="228">
        <v>3</v>
      </c>
      <c r="D411" s="228">
        <v>0</v>
      </c>
      <c r="E411" s="228">
        <v>0</v>
      </c>
      <c r="F411" s="228">
        <v>0</v>
      </c>
      <c r="G411" s="228">
        <v>0</v>
      </c>
      <c r="H411" s="137" t="s">
        <v>35</v>
      </c>
      <c r="I411" s="258"/>
    </row>
    <row r="412" spans="1:9">
      <c r="A412" s="229"/>
      <c r="B412" s="230"/>
      <c r="C412" s="228">
        <v>4</v>
      </c>
      <c r="D412" s="228">
        <v>0</v>
      </c>
      <c r="E412" s="228">
        <v>0</v>
      </c>
      <c r="F412" s="228">
        <v>0</v>
      </c>
      <c r="G412" s="228">
        <v>0</v>
      </c>
      <c r="H412" s="137" t="s">
        <v>93</v>
      </c>
      <c r="I412" s="258"/>
    </row>
    <row r="413" spans="1:9">
      <c r="A413" s="229"/>
      <c r="B413" s="230"/>
      <c r="C413" s="228">
        <v>5</v>
      </c>
      <c r="D413" s="228">
        <v>0</v>
      </c>
      <c r="E413" s="228">
        <v>0</v>
      </c>
      <c r="F413" s="228">
        <v>0</v>
      </c>
      <c r="G413" s="228">
        <v>0</v>
      </c>
      <c r="H413" s="137" t="s">
        <v>324</v>
      </c>
      <c r="I413" s="258"/>
    </row>
    <row r="414" spans="1:9">
      <c r="A414" s="229"/>
      <c r="B414" s="230"/>
      <c r="C414" s="228">
        <v>6</v>
      </c>
      <c r="D414" s="228">
        <v>0</v>
      </c>
      <c r="E414" s="228">
        <v>0</v>
      </c>
      <c r="F414" s="228">
        <v>0</v>
      </c>
      <c r="G414" s="228">
        <v>0</v>
      </c>
      <c r="H414" s="137" t="s">
        <v>94</v>
      </c>
      <c r="I414" s="258"/>
    </row>
    <row r="415" spans="1:9">
      <c r="A415" s="260">
        <v>2</v>
      </c>
      <c r="B415" s="135">
        <v>9</v>
      </c>
      <c r="C415" s="135">
        <v>9</v>
      </c>
      <c r="D415" s="135">
        <v>9</v>
      </c>
      <c r="E415" s="135">
        <v>9</v>
      </c>
      <c r="F415" s="135">
        <v>9</v>
      </c>
      <c r="G415" s="135">
        <v>9</v>
      </c>
      <c r="H415" s="136" t="s">
        <v>325</v>
      </c>
      <c r="I415" s="259">
        <f>CAD_203+CAD_270+CAD_309+CAD_363+CAD_400</f>
        <v>0</v>
      </c>
    </row>
    <row r="416" spans="1:9" ht="15.75" thickBot="1">
      <c r="A416" s="240">
        <v>9</v>
      </c>
      <c r="B416" s="241">
        <v>9</v>
      </c>
      <c r="C416" s="241">
        <v>9</v>
      </c>
      <c r="D416" s="241">
        <v>9</v>
      </c>
      <c r="E416" s="241">
        <v>9</v>
      </c>
      <c r="F416" s="241">
        <v>9</v>
      </c>
      <c r="G416" s="241">
        <v>9</v>
      </c>
      <c r="H416" s="242" t="s">
        <v>370</v>
      </c>
      <c r="I416" s="252">
        <f>CAD_202-CAD_407</f>
        <v>0</v>
      </c>
    </row>
    <row r="417" spans="1:9">
      <c r="A417" s="243"/>
      <c r="B417" s="244"/>
      <c r="C417" s="244"/>
      <c r="D417" s="244"/>
      <c r="E417" s="244"/>
      <c r="F417" s="244"/>
      <c r="G417" s="244"/>
      <c r="H417" s="305" t="s">
        <v>95</v>
      </c>
      <c r="I417" s="306"/>
    </row>
    <row r="418" spans="1:9" ht="30">
      <c r="A418" s="245"/>
      <c r="B418" s="226"/>
      <c r="C418" s="226"/>
      <c r="D418" s="226"/>
      <c r="E418" s="226"/>
      <c r="F418" s="226"/>
      <c r="G418" s="226"/>
      <c r="H418" s="77" t="s">
        <v>371</v>
      </c>
      <c r="I418" s="246"/>
    </row>
    <row r="419" spans="1:9" ht="30.75" thickBot="1">
      <c r="A419" s="247"/>
      <c r="B419" s="248"/>
      <c r="C419" s="248"/>
      <c r="D419" s="248"/>
      <c r="E419" s="248"/>
      <c r="F419" s="248"/>
      <c r="G419" s="248"/>
      <c r="H419" s="249" t="s">
        <v>372</v>
      </c>
      <c r="I419" s="250"/>
    </row>
    <row r="420" spans="1:9">
      <c r="A420" s="226"/>
      <c r="B420" s="226"/>
      <c r="C420" s="226"/>
      <c r="D420" s="226"/>
      <c r="E420" s="226"/>
      <c r="F420" s="226"/>
      <c r="G420" s="226"/>
      <c r="H420" s="227"/>
      <c r="I420" s="253"/>
    </row>
  </sheetData>
  <sheetProtection sheet="1" selectLockedCells="1"/>
  <mergeCells count="5">
    <mergeCell ref="A1:I1"/>
    <mergeCell ref="H417:I417"/>
    <mergeCell ref="A2:I2"/>
    <mergeCell ref="A3:I3"/>
    <mergeCell ref="A4:I4"/>
  </mergeCells>
  <conditionalFormatting sqref="I209">
    <cfRule type="cellIs" dxfId="16" priority="2" operator="notEqual">
      <formula xml:space="preserve"> BCM_090_4 + (BCM_060_4)*-1 + CAD_331</formula>
    </cfRule>
  </conditionalFormatting>
  <conditionalFormatting sqref="I416">
    <cfRule type="cellIs" dxfId="15" priority="1" operator="notEqual">
      <formula xml:space="preserve"> 0</formula>
    </cfRule>
  </conditionalFormatting>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G58"/>
  <sheetViews>
    <sheetView zoomScaleNormal="100" workbookViewId="0">
      <selection activeCell="D8" sqref="D8"/>
    </sheetView>
  </sheetViews>
  <sheetFormatPr defaultColWidth="9.140625" defaultRowHeight="15"/>
  <cols>
    <col min="1" max="1" width="22.85546875" style="87" customWidth="1"/>
    <col min="2" max="2" width="6.7109375" style="88" customWidth="1"/>
    <col min="3" max="3" width="39.140625" style="87" customWidth="1"/>
    <col min="4" max="7" width="15.7109375" style="87" customWidth="1"/>
    <col min="8" max="16384" width="9.140625" style="87"/>
  </cols>
  <sheetData>
    <row r="1" spans="1:7">
      <c r="G1" s="171" t="s">
        <v>347</v>
      </c>
    </row>
    <row r="2" spans="1:7" s="86" customFormat="1" ht="18.75">
      <c r="A2" s="310" t="s">
        <v>137</v>
      </c>
      <c r="B2" s="310"/>
      <c r="C2" s="310"/>
      <c r="D2" s="310"/>
      <c r="E2" s="310"/>
      <c r="F2" s="310"/>
      <c r="G2" s="310"/>
    </row>
    <row r="3" spans="1:7">
      <c r="A3" s="311" t="str">
        <f>'2_SF'!A3:D3</f>
        <v>la dd.mm.yyyy</v>
      </c>
      <c r="B3" s="311"/>
      <c r="C3" s="311"/>
      <c r="D3" s="311"/>
      <c r="E3" s="311"/>
      <c r="F3" s="311"/>
      <c r="G3" s="311"/>
    </row>
    <row r="4" spans="1:7" ht="15.75" thickBot="1"/>
    <row r="5" spans="1:7" ht="18" customHeight="1">
      <c r="A5" s="312" t="s">
        <v>122</v>
      </c>
      <c r="B5" s="314" t="s">
        <v>123</v>
      </c>
      <c r="C5" s="316" t="s">
        <v>124</v>
      </c>
      <c r="D5" s="316" t="s">
        <v>125</v>
      </c>
      <c r="E5" s="316"/>
      <c r="F5" s="316"/>
      <c r="G5" s="318"/>
    </row>
    <row r="6" spans="1:7" ht="30">
      <c r="A6" s="313"/>
      <c r="B6" s="315"/>
      <c r="C6" s="317"/>
      <c r="D6" s="103" t="s">
        <v>126</v>
      </c>
      <c r="E6" s="103" t="s">
        <v>127</v>
      </c>
      <c r="F6" s="103" t="s">
        <v>128</v>
      </c>
      <c r="G6" s="99" t="s">
        <v>129</v>
      </c>
    </row>
    <row r="7" spans="1:7" s="90" customFormat="1" ht="45" customHeight="1">
      <c r="A7" s="100" t="s">
        <v>69</v>
      </c>
      <c r="B7" s="78" t="s">
        <v>100</v>
      </c>
      <c r="C7" s="89"/>
      <c r="D7" s="98">
        <f>SUM(D8:D18)</f>
        <v>0</v>
      </c>
      <c r="E7" s="98">
        <f>SUM(E8:E18)</f>
        <v>0</v>
      </c>
      <c r="F7" s="98">
        <f>SUM(F8:F18)</f>
        <v>0</v>
      </c>
      <c r="G7" s="101">
        <f>SUM(G8:G18)</f>
        <v>0</v>
      </c>
    </row>
    <row r="8" spans="1:7" s="94" customFormat="1">
      <c r="A8" s="91" t="s">
        <v>138</v>
      </c>
      <c r="B8" s="92" t="s">
        <v>139</v>
      </c>
      <c r="C8" s="93" t="s">
        <v>140</v>
      </c>
      <c r="D8" s="80"/>
      <c r="E8" s="80"/>
      <c r="F8" s="80"/>
      <c r="G8" s="81"/>
    </row>
    <row r="9" spans="1:7" s="94" customFormat="1">
      <c r="A9" s="95" t="s">
        <v>141</v>
      </c>
      <c r="B9" s="96" t="s">
        <v>142</v>
      </c>
      <c r="C9" s="97" t="s">
        <v>143</v>
      </c>
      <c r="D9" s="82"/>
      <c r="E9" s="82"/>
      <c r="F9" s="82"/>
      <c r="G9" s="83"/>
    </row>
    <row r="10" spans="1:7" s="94" customFormat="1">
      <c r="A10" s="95" t="s">
        <v>144</v>
      </c>
      <c r="B10" s="96" t="s">
        <v>145</v>
      </c>
      <c r="C10" s="97" t="s">
        <v>146</v>
      </c>
      <c r="D10" s="82"/>
      <c r="E10" s="82"/>
      <c r="F10" s="82"/>
      <c r="G10" s="83"/>
    </row>
    <row r="11" spans="1:7" s="94" customFormat="1">
      <c r="A11" s="95" t="s">
        <v>147</v>
      </c>
      <c r="B11" s="96" t="s">
        <v>148</v>
      </c>
      <c r="C11" s="97" t="s">
        <v>149</v>
      </c>
      <c r="D11" s="82"/>
      <c r="E11" s="82"/>
      <c r="F11" s="82"/>
      <c r="G11" s="83"/>
    </row>
    <row r="12" spans="1:7" s="94" customFormat="1">
      <c r="A12" s="95" t="s">
        <v>150</v>
      </c>
      <c r="B12" s="96" t="s">
        <v>151</v>
      </c>
      <c r="C12" s="97" t="s">
        <v>152</v>
      </c>
      <c r="D12" s="82"/>
      <c r="E12" s="82"/>
      <c r="F12" s="82"/>
      <c r="G12" s="83"/>
    </row>
    <row r="13" spans="1:7" s="94" customFormat="1">
      <c r="A13" s="95" t="s">
        <v>153</v>
      </c>
      <c r="B13" s="96" t="s">
        <v>154</v>
      </c>
      <c r="C13" s="97" t="s">
        <v>155</v>
      </c>
      <c r="D13" s="82"/>
      <c r="E13" s="82"/>
      <c r="F13" s="82"/>
      <c r="G13" s="83"/>
    </row>
    <row r="14" spans="1:7" s="94" customFormat="1">
      <c r="A14" s="95" t="s">
        <v>156</v>
      </c>
      <c r="B14" s="96" t="s">
        <v>157</v>
      </c>
      <c r="C14" s="97" t="s">
        <v>158</v>
      </c>
      <c r="D14" s="82"/>
      <c r="E14" s="82"/>
      <c r="F14" s="82"/>
      <c r="G14" s="83"/>
    </row>
    <row r="15" spans="1:7" s="94" customFormat="1">
      <c r="A15" s="95" t="s">
        <v>159</v>
      </c>
      <c r="B15" s="96" t="s">
        <v>160</v>
      </c>
      <c r="C15" s="97" t="s">
        <v>161</v>
      </c>
      <c r="D15" s="82"/>
      <c r="E15" s="82"/>
      <c r="F15" s="82"/>
      <c r="G15" s="83"/>
    </row>
    <row r="16" spans="1:7" s="94" customFormat="1">
      <c r="A16" s="95" t="s">
        <v>162</v>
      </c>
      <c r="B16" s="96" t="s">
        <v>163</v>
      </c>
      <c r="C16" s="97" t="s">
        <v>164</v>
      </c>
      <c r="D16" s="82"/>
      <c r="E16" s="82"/>
      <c r="F16" s="82"/>
      <c r="G16" s="83"/>
    </row>
    <row r="17" spans="1:7" s="94" customFormat="1">
      <c r="A17" s="95" t="s">
        <v>165</v>
      </c>
      <c r="B17" s="96" t="s">
        <v>101</v>
      </c>
      <c r="C17" s="97" t="s">
        <v>166</v>
      </c>
      <c r="D17" s="82"/>
      <c r="E17" s="82"/>
      <c r="F17" s="82"/>
      <c r="G17" s="83"/>
    </row>
    <row r="18" spans="1:7" s="94" customFormat="1">
      <c r="A18" s="95" t="s">
        <v>167</v>
      </c>
      <c r="B18" s="96" t="s">
        <v>168</v>
      </c>
      <c r="C18" s="97" t="s">
        <v>169</v>
      </c>
      <c r="D18" s="84"/>
      <c r="E18" s="84"/>
      <c r="F18" s="84"/>
      <c r="G18" s="85"/>
    </row>
    <row r="19" spans="1:7" s="90" customFormat="1" ht="45" customHeight="1">
      <c r="A19" s="100" t="s">
        <v>70</v>
      </c>
      <c r="B19" s="78">
        <v>100</v>
      </c>
      <c r="C19" s="89"/>
      <c r="D19" s="98">
        <f>SUM(D20:D30)</f>
        <v>0</v>
      </c>
      <c r="E19" s="98">
        <f>SUM(E20:E30)</f>
        <v>0</v>
      </c>
      <c r="F19" s="98">
        <f>SUM(F20:F30)</f>
        <v>0</v>
      </c>
      <c r="G19" s="101">
        <f>SUM(G20:G30)</f>
        <v>0</v>
      </c>
    </row>
    <row r="20" spans="1:7" s="94" customFormat="1">
      <c r="A20" s="91" t="s">
        <v>138</v>
      </c>
      <c r="B20" s="92">
        <v>111</v>
      </c>
      <c r="C20" s="93" t="s">
        <v>140</v>
      </c>
      <c r="D20" s="80"/>
      <c r="E20" s="80"/>
      <c r="F20" s="80"/>
      <c r="G20" s="81"/>
    </row>
    <row r="21" spans="1:7" s="94" customFormat="1">
      <c r="A21" s="95" t="s">
        <v>141</v>
      </c>
      <c r="B21" s="96">
        <v>112</v>
      </c>
      <c r="C21" s="97" t="s">
        <v>143</v>
      </c>
      <c r="D21" s="82"/>
      <c r="E21" s="82"/>
      <c r="F21" s="82"/>
      <c r="G21" s="83"/>
    </row>
    <row r="22" spans="1:7" s="94" customFormat="1">
      <c r="A22" s="95" t="s">
        <v>144</v>
      </c>
      <c r="B22" s="96">
        <v>113</v>
      </c>
      <c r="C22" s="97" t="s">
        <v>146</v>
      </c>
      <c r="D22" s="82"/>
      <c r="E22" s="82"/>
      <c r="F22" s="82"/>
      <c r="G22" s="83"/>
    </row>
    <row r="23" spans="1:7" s="94" customFormat="1">
      <c r="A23" s="95" t="s">
        <v>147</v>
      </c>
      <c r="B23" s="96">
        <v>114</v>
      </c>
      <c r="C23" s="97" t="s">
        <v>149</v>
      </c>
      <c r="D23" s="82"/>
      <c r="E23" s="82"/>
      <c r="F23" s="82"/>
      <c r="G23" s="83"/>
    </row>
    <row r="24" spans="1:7" s="94" customFormat="1">
      <c r="A24" s="95" t="s">
        <v>150</v>
      </c>
      <c r="B24" s="96">
        <v>115</v>
      </c>
      <c r="C24" s="97" t="s">
        <v>152</v>
      </c>
      <c r="D24" s="82"/>
      <c r="E24" s="82"/>
      <c r="F24" s="82"/>
      <c r="G24" s="83"/>
    </row>
    <row r="25" spans="1:7" s="94" customFormat="1">
      <c r="A25" s="95" t="s">
        <v>153</v>
      </c>
      <c r="B25" s="96">
        <v>116</v>
      </c>
      <c r="C25" s="97" t="s">
        <v>155</v>
      </c>
      <c r="D25" s="82"/>
      <c r="E25" s="82"/>
      <c r="F25" s="82"/>
      <c r="G25" s="83"/>
    </row>
    <row r="26" spans="1:7" s="94" customFormat="1">
      <c r="A26" s="95" t="s">
        <v>156</v>
      </c>
      <c r="B26" s="96">
        <v>117</v>
      </c>
      <c r="C26" s="97" t="s">
        <v>158</v>
      </c>
      <c r="D26" s="82"/>
      <c r="E26" s="82"/>
      <c r="F26" s="82"/>
      <c r="G26" s="83"/>
    </row>
    <row r="27" spans="1:7" s="94" customFormat="1">
      <c r="A27" s="95" t="s">
        <v>159</v>
      </c>
      <c r="B27" s="96">
        <v>118</v>
      </c>
      <c r="C27" s="97" t="s">
        <v>161</v>
      </c>
      <c r="D27" s="82"/>
      <c r="E27" s="82"/>
      <c r="F27" s="82"/>
      <c r="G27" s="83"/>
    </row>
    <row r="28" spans="1:7" s="94" customFormat="1">
      <c r="A28" s="95" t="s">
        <v>162</v>
      </c>
      <c r="B28" s="96">
        <v>119</v>
      </c>
      <c r="C28" s="97" t="s">
        <v>164</v>
      </c>
      <c r="D28" s="82"/>
      <c r="E28" s="82"/>
      <c r="F28" s="82"/>
      <c r="G28" s="83"/>
    </row>
    <row r="29" spans="1:7" s="94" customFormat="1">
      <c r="A29" s="95" t="s">
        <v>165</v>
      </c>
      <c r="B29" s="96">
        <v>121</v>
      </c>
      <c r="C29" s="97" t="s">
        <v>166</v>
      </c>
      <c r="D29" s="82"/>
      <c r="E29" s="82"/>
      <c r="F29" s="82"/>
      <c r="G29" s="83"/>
    </row>
    <row r="30" spans="1:7" s="94" customFormat="1">
      <c r="A30" s="95" t="s">
        <v>167</v>
      </c>
      <c r="B30" s="96">
        <v>121</v>
      </c>
      <c r="C30" s="97" t="s">
        <v>169</v>
      </c>
      <c r="D30" s="84"/>
      <c r="E30" s="84"/>
      <c r="F30" s="84"/>
      <c r="G30" s="85"/>
    </row>
    <row r="31" spans="1:7" s="90" customFormat="1" ht="45" customHeight="1">
      <c r="A31" s="100" t="s">
        <v>130</v>
      </c>
      <c r="B31" s="78">
        <v>200</v>
      </c>
      <c r="C31" s="89"/>
      <c r="D31" s="98">
        <f>SUM(D32:D42)</f>
        <v>0</v>
      </c>
      <c r="E31" s="98">
        <f>SUM(E32:E42)</f>
        <v>0</v>
      </c>
      <c r="F31" s="98">
        <f>SUM(F32:F42)</f>
        <v>0</v>
      </c>
      <c r="G31" s="101">
        <f>SUM(G32:G42)</f>
        <v>0</v>
      </c>
    </row>
    <row r="32" spans="1:7" s="94" customFormat="1">
      <c r="A32" s="91" t="s">
        <v>138</v>
      </c>
      <c r="B32" s="92">
        <v>211</v>
      </c>
      <c r="C32" s="93" t="s">
        <v>140</v>
      </c>
      <c r="D32" s="80"/>
      <c r="E32" s="80"/>
      <c r="F32" s="80"/>
      <c r="G32" s="81"/>
    </row>
    <row r="33" spans="1:7" s="94" customFormat="1">
      <c r="A33" s="95" t="s">
        <v>141</v>
      </c>
      <c r="B33" s="96">
        <v>212</v>
      </c>
      <c r="C33" s="97" t="s">
        <v>143</v>
      </c>
      <c r="D33" s="82"/>
      <c r="E33" s="82"/>
      <c r="F33" s="82"/>
      <c r="G33" s="83"/>
    </row>
    <row r="34" spans="1:7" s="94" customFormat="1">
      <c r="A34" s="95" t="s">
        <v>144</v>
      </c>
      <c r="B34" s="96">
        <v>213</v>
      </c>
      <c r="C34" s="97" t="s">
        <v>146</v>
      </c>
      <c r="D34" s="82"/>
      <c r="E34" s="82"/>
      <c r="F34" s="82"/>
      <c r="G34" s="83"/>
    </row>
    <row r="35" spans="1:7" s="94" customFormat="1">
      <c r="A35" s="95" t="s">
        <v>147</v>
      </c>
      <c r="B35" s="96">
        <v>214</v>
      </c>
      <c r="C35" s="97" t="s">
        <v>149</v>
      </c>
      <c r="D35" s="82"/>
      <c r="E35" s="82"/>
      <c r="F35" s="82"/>
      <c r="G35" s="83"/>
    </row>
    <row r="36" spans="1:7" s="94" customFormat="1">
      <c r="A36" s="95" t="s">
        <v>150</v>
      </c>
      <c r="B36" s="96">
        <v>215</v>
      </c>
      <c r="C36" s="97" t="s">
        <v>152</v>
      </c>
      <c r="D36" s="82"/>
      <c r="E36" s="82"/>
      <c r="F36" s="82"/>
      <c r="G36" s="83"/>
    </row>
    <row r="37" spans="1:7" s="94" customFormat="1">
      <c r="A37" s="95" t="s">
        <v>153</v>
      </c>
      <c r="B37" s="96">
        <v>216</v>
      </c>
      <c r="C37" s="97" t="s">
        <v>155</v>
      </c>
      <c r="D37" s="82"/>
      <c r="E37" s="82"/>
      <c r="F37" s="82"/>
      <c r="G37" s="83"/>
    </row>
    <row r="38" spans="1:7" s="94" customFormat="1">
      <c r="A38" s="95" t="s">
        <v>156</v>
      </c>
      <c r="B38" s="96">
        <v>217</v>
      </c>
      <c r="C38" s="97" t="s">
        <v>158</v>
      </c>
      <c r="D38" s="82"/>
      <c r="E38" s="82"/>
      <c r="F38" s="82"/>
      <c r="G38" s="83"/>
    </row>
    <row r="39" spans="1:7" s="94" customFormat="1">
      <c r="A39" s="95" t="s">
        <v>159</v>
      </c>
      <c r="B39" s="96">
        <v>218</v>
      </c>
      <c r="C39" s="97" t="s">
        <v>161</v>
      </c>
      <c r="D39" s="82"/>
      <c r="E39" s="82"/>
      <c r="F39" s="82"/>
      <c r="G39" s="83"/>
    </row>
    <row r="40" spans="1:7" s="94" customFormat="1">
      <c r="A40" s="95" t="s">
        <v>162</v>
      </c>
      <c r="B40" s="96">
        <v>219</v>
      </c>
      <c r="C40" s="97" t="s">
        <v>164</v>
      </c>
      <c r="D40" s="82"/>
      <c r="E40" s="82"/>
      <c r="F40" s="82"/>
      <c r="G40" s="83"/>
    </row>
    <row r="41" spans="1:7" s="94" customFormat="1">
      <c r="A41" s="95" t="s">
        <v>165</v>
      </c>
      <c r="B41" s="96">
        <v>222</v>
      </c>
      <c r="C41" s="97" t="s">
        <v>166</v>
      </c>
      <c r="D41" s="82"/>
      <c r="E41" s="82"/>
      <c r="F41" s="82"/>
      <c r="G41" s="83"/>
    </row>
    <row r="42" spans="1:7" s="94" customFormat="1">
      <c r="A42" s="95" t="s">
        <v>167</v>
      </c>
      <c r="B42" s="96">
        <v>221</v>
      </c>
      <c r="C42" s="97" t="s">
        <v>169</v>
      </c>
      <c r="D42" s="84"/>
      <c r="E42" s="84"/>
      <c r="F42" s="84"/>
      <c r="G42" s="85"/>
    </row>
    <row r="43" spans="1:7" s="90" customFormat="1" ht="45" customHeight="1">
      <c r="A43" s="102" t="s">
        <v>131</v>
      </c>
      <c r="B43" s="79">
        <v>300</v>
      </c>
      <c r="C43" s="89"/>
      <c r="D43" s="98">
        <f>SUM(D44:D54)</f>
        <v>0</v>
      </c>
      <c r="E43" s="98">
        <f>SUM(E44:E54)</f>
        <v>0</v>
      </c>
      <c r="F43" s="98">
        <f>SUM(F44:F54)</f>
        <v>0</v>
      </c>
      <c r="G43" s="101">
        <f>SUM(G44:G54)</f>
        <v>0</v>
      </c>
    </row>
    <row r="44" spans="1:7" s="94" customFormat="1">
      <c r="A44" s="91" t="s">
        <v>138</v>
      </c>
      <c r="B44" s="92">
        <v>311</v>
      </c>
      <c r="C44" s="93" t="s">
        <v>140</v>
      </c>
      <c r="D44" s="80"/>
      <c r="E44" s="80"/>
      <c r="F44" s="80"/>
      <c r="G44" s="81"/>
    </row>
    <row r="45" spans="1:7" s="94" customFormat="1">
      <c r="A45" s="95" t="s">
        <v>141</v>
      </c>
      <c r="B45" s="96">
        <v>312</v>
      </c>
      <c r="C45" s="97" t="s">
        <v>143</v>
      </c>
      <c r="D45" s="82"/>
      <c r="E45" s="82"/>
      <c r="F45" s="82"/>
      <c r="G45" s="83"/>
    </row>
    <row r="46" spans="1:7" s="94" customFormat="1">
      <c r="A46" s="95" t="s">
        <v>144</v>
      </c>
      <c r="B46" s="96">
        <v>313</v>
      </c>
      <c r="C46" s="97" t="s">
        <v>146</v>
      </c>
      <c r="D46" s="82"/>
      <c r="E46" s="82"/>
      <c r="F46" s="82"/>
      <c r="G46" s="83"/>
    </row>
    <row r="47" spans="1:7" s="94" customFormat="1">
      <c r="A47" s="95" t="s">
        <v>147</v>
      </c>
      <c r="B47" s="96">
        <v>314</v>
      </c>
      <c r="C47" s="97" t="s">
        <v>149</v>
      </c>
      <c r="D47" s="82"/>
      <c r="E47" s="82"/>
      <c r="F47" s="82"/>
      <c r="G47" s="83"/>
    </row>
    <row r="48" spans="1:7" s="94" customFormat="1">
      <c r="A48" s="95" t="s">
        <v>150</v>
      </c>
      <c r="B48" s="96">
        <v>315</v>
      </c>
      <c r="C48" s="97" t="s">
        <v>152</v>
      </c>
      <c r="D48" s="82"/>
      <c r="E48" s="82"/>
      <c r="F48" s="82"/>
      <c r="G48" s="83"/>
    </row>
    <row r="49" spans="1:7" s="94" customFormat="1">
      <c r="A49" s="95" t="s">
        <v>153</v>
      </c>
      <c r="B49" s="96">
        <v>316</v>
      </c>
      <c r="C49" s="97" t="s">
        <v>155</v>
      </c>
      <c r="D49" s="82"/>
      <c r="E49" s="82"/>
      <c r="F49" s="82"/>
      <c r="G49" s="83"/>
    </row>
    <row r="50" spans="1:7" s="94" customFormat="1">
      <c r="A50" s="95" t="s">
        <v>156</v>
      </c>
      <c r="B50" s="96">
        <v>317</v>
      </c>
      <c r="C50" s="97" t="s">
        <v>158</v>
      </c>
      <c r="D50" s="82"/>
      <c r="E50" s="82"/>
      <c r="F50" s="82"/>
      <c r="G50" s="83"/>
    </row>
    <row r="51" spans="1:7" s="94" customFormat="1">
      <c r="A51" s="95" t="s">
        <v>159</v>
      </c>
      <c r="B51" s="96">
        <v>318</v>
      </c>
      <c r="C51" s="97" t="s">
        <v>161</v>
      </c>
      <c r="D51" s="82"/>
      <c r="E51" s="82"/>
      <c r="F51" s="82"/>
      <c r="G51" s="83"/>
    </row>
    <row r="52" spans="1:7" s="94" customFormat="1">
      <c r="A52" s="95" t="s">
        <v>162</v>
      </c>
      <c r="B52" s="96">
        <v>319</v>
      </c>
      <c r="C52" s="97" t="s">
        <v>164</v>
      </c>
      <c r="D52" s="82"/>
      <c r="E52" s="82"/>
      <c r="F52" s="82"/>
      <c r="G52" s="83"/>
    </row>
    <row r="53" spans="1:7" s="94" customFormat="1">
      <c r="A53" s="95" t="s">
        <v>165</v>
      </c>
      <c r="B53" s="96">
        <v>323</v>
      </c>
      <c r="C53" s="97" t="s">
        <v>166</v>
      </c>
      <c r="D53" s="82"/>
      <c r="E53" s="82"/>
      <c r="F53" s="82"/>
      <c r="G53" s="83"/>
    </row>
    <row r="54" spans="1:7" s="94" customFormat="1">
      <c r="A54" s="104" t="s">
        <v>167</v>
      </c>
      <c r="B54" s="105">
        <v>321</v>
      </c>
      <c r="C54" s="106" t="s">
        <v>169</v>
      </c>
      <c r="D54" s="107"/>
      <c r="E54" s="107"/>
      <c r="F54" s="107"/>
      <c r="G54" s="108"/>
    </row>
    <row r="55" spans="1:7" s="90" customFormat="1" ht="45" customHeight="1">
      <c r="A55" s="102" t="s">
        <v>170</v>
      </c>
      <c r="B55" s="79">
        <v>400</v>
      </c>
      <c r="C55" s="89"/>
      <c r="D55" s="98">
        <f>SUM(D56:D58)</f>
        <v>0</v>
      </c>
      <c r="E55" s="98">
        <f>SUM(E56:E58)</f>
        <v>0</v>
      </c>
      <c r="F55" s="98">
        <f>SUM(F56:F58)</f>
        <v>0</v>
      </c>
      <c r="G55" s="101">
        <f>SUM(G56:G58)</f>
        <v>0</v>
      </c>
    </row>
    <row r="56" spans="1:7">
      <c r="A56" s="283" t="s">
        <v>172</v>
      </c>
      <c r="B56" s="109">
        <v>411</v>
      </c>
      <c r="C56" s="110" t="s">
        <v>171</v>
      </c>
      <c r="D56" s="82"/>
      <c r="E56" s="82"/>
      <c r="F56" s="82"/>
      <c r="G56" s="83"/>
    </row>
    <row r="57" spans="1:7" ht="30">
      <c r="A57" s="284" t="s">
        <v>173</v>
      </c>
      <c r="B57" s="111" t="s">
        <v>381</v>
      </c>
      <c r="C57" s="112" t="s">
        <v>176</v>
      </c>
      <c r="D57" s="82"/>
      <c r="E57" s="82"/>
      <c r="F57" s="82"/>
      <c r="G57" s="83"/>
    </row>
    <row r="58" spans="1:7" ht="15.75" thickBot="1">
      <c r="A58" s="285" t="s">
        <v>175</v>
      </c>
      <c r="B58" s="113">
        <v>499</v>
      </c>
      <c r="C58" s="114" t="s">
        <v>174</v>
      </c>
      <c r="D58" s="115"/>
      <c r="E58" s="115"/>
      <c r="F58" s="115"/>
      <c r="G58" s="116"/>
    </row>
  </sheetData>
  <sheetProtection sheet="1" selectLockedCells="1"/>
  <mergeCells count="6">
    <mergeCell ref="A2:G2"/>
    <mergeCell ref="A3:G3"/>
    <mergeCell ref="A5:A6"/>
    <mergeCell ref="B5:B6"/>
    <mergeCell ref="C5:C6"/>
    <mergeCell ref="D5:G5"/>
  </mergeCells>
  <pageMargins left="0.43307086614173229" right="0.38" top="0.51181102362204722" bottom="0.74803149606299213" header="0.47244094488188981" footer="0.31496062992125984"/>
  <pageSetup paperSize="9" scale="72" orientation="portrait" verticalDpi="4294967293" r:id="rId1"/>
  <ignoredErrors>
    <ignoredError sqref="B7:B18 B57" numberStoredAsText="1"/>
  </ignoredErrors>
</worksheet>
</file>

<file path=xl/worksheets/sheet5.xml><?xml version="1.0" encoding="utf-8"?>
<worksheet xmlns="http://schemas.openxmlformats.org/spreadsheetml/2006/main" xmlns:r="http://schemas.openxmlformats.org/officeDocument/2006/relationships">
  <sheetPr codeName="Sheet5"/>
  <dimension ref="A1:G20"/>
  <sheetViews>
    <sheetView workbookViewId="0">
      <selection activeCell="C9" sqref="C9"/>
    </sheetView>
  </sheetViews>
  <sheetFormatPr defaultRowHeight="15"/>
  <cols>
    <col min="1" max="1" width="62.140625" style="128" customWidth="1"/>
    <col min="2" max="2" width="8.5703125" style="128" customWidth="1"/>
    <col min="3" max="4" width="15.7109375" style="128" customWidth="1"/>
    <col min="5" max="16384" width="9.140625" style="128"/>
  </cols>
  <sheetData>
    <row r="1" spans="1:7" s="140" customFormat="1" ht="12">
      <c r="A1" s="138"/>
      <c r="B1" s="138"/>
      <c r="C1" s="138"/>
      <c r="D1" s="139" t="s">
        <v>177</v>
      </c>
    </row>
    <row r="2" spans="1:7">
      <c r="B2" s="141"/>
      <c r="C2" s="141"/>
      <c r="D2" s="141"/>
    </row>
    <row r="3" spans="1:7" s="142" customFormat="1" ht="18.75">
      <c r="A3" s="319" t="s">
        <v>334</v>
      </c>
      <c r="B3" s="319"/>
      <c r="C3" s="319"/>
      <c r="D3" s="319"/>
    </row>
    <row r="4" spans="1:7">
      <c r="A4" s="320" t="str">
        <f xml:space="preserve"> "de la " &amp; TEXT(ODF,"dd.mm.yyyy") &amp; " pînă la " &amp; TEXT(ODT,"dd.mm.yyyy")</f>
        <v>de la dd.mm.yyyy pînă la dd.mm.yyyy</v>
      </c>
      <c r="B4" s="321"/>
      <c r="C4" s="321"/>
      <c r="D4" s="321"/>
      <c r="E4" s="90"/>
      <c r="F4" s="90"/>
      <c r="G4" s="90"/>
    </row>
    <row r="5" spans="1:7" ht="15.75" thickBot="1">
      <c r="A5" s="143"/>
      <c r="C5" s="322"/>
      <c r="D5" s="322"/>
    </row>
    <row r="6" spans="1:7">
      <c r="A6" s="323" t="s">
        <v>122</v>
      </c>
      <c r="B6" s="325" t="s">
        <v>123</v>
      </c>
      <c r="C6" s="325" t="s">
        <v>178</v>
      </c>
      <c r="D6" s="327"/>
    </row>
    <row r="7" spans="1:7">
      <c r="A7" s="324"/>
      <c r="B7" s="326"/>
      <c r="C7" s="144" t="s">
        <v>179</v>
      </c>
      <c r="D7" s="145" t="s">
        <v>180</v>
      </c>
    </row>
    <row r="8" spans="1:7">
      <c r="A8" s="146">
        <v>1</v>
      </c>
      <c r="B8" s="144">
        <v>2</v>
      </c>
      <c r="C8" s="144">
        <v>3</v>
      </c>
      <c r="D8" s="145">
        <v>4</v>
      </c>
    </row>
    <row r="9" spans="1:7">
      <c r="A9" s="147" t="s">
        <v>181</v>
      </c>
      <c r="B9" s="111" t="s">
        <v>100</v>
      </c>
      <c r="C9" s="201"/>
      <c r="D9" s="202"/>
    </row>
    <row r="10" spans="1:7">
      <c r="A10" s="147" t="s">
        <v>182</v>
      </c>
      <c r="B10" s="111" t="s">
        <v>101</v>
      </c>
      <c r="C10" s="201"/>
      <c r="D10" s="202"/>
    </row>
    <row r="11" spans="1:7">
      <c r="A11" s="147" t="s">
        <v>183</v>
      </c>
      <c r="B11" s="111" t="s">
        <v>218</v>
      </c>
      <c r="C11" s="201"/>
      <c r="D11" s="202"/>
    </row>
    <row r="12" spans="1:7" s="152" customFormat="1">
      <c r="A12" s="148" t="s">
        <v>184</v>
      </c>
      <c r="B12" s="149" t="s">
        <v>219</v>
      </c>
      <c r="C12" s="167">
        <f>C9-C10+C11</f>
        <v>0</v>
      </c>
      <c r="D12" s="168">
        <f>D9-D10+D11</f>
        <v>0</v>
      </c>
    </row>
    <row r="13" spans="1:7">
      <c r="A13" s="147" t="s">
        <v>185</v>
      </c>
      <c r="B13" s="111" t="s">
        <v>220</v>
      </c>
      <c r="C13" s="201"/>
      <c r="D13" s="202"/>
    </row>
    <row r="14" spans="1:7">
      <c r="A14" s="147" t="s">
        <v>186</v>
      </c>
      <c r="B14" s="111" t="s">
        <v>221</v>
      </c>
      <c r="C14" s="201"/>
      <c r="D14" s="202"/>
    </row>
    <row r="15" spans="1:7">
      <c r="A15" s="147" t="s">
        <v>187</v>
      </c>
      <c r="B15" s="111" t="s">
        <v>11</v>
      </c>
      <c r="C15" s="201"/>
      <c r="D15" s="202"/>
    </row>
    <row r="16" spans="1:7" ht="30">
      <c r="A16" s="148" t="s">
        <v>188</v>
      </c>
      <c r="B16" s="149" t="s">
        <v>13</v>
      </c>
      <c r="C16" s="167">
        <f>C12+C13-C14-C15</f>
        <v>0</v>
      </c>
      <c r="D16" s="168">
        <f>D12+D13-D14-D15</f>
        <v>0</v>
      </c>
    </row>
    <row r="17" spans="1:4">
      <c r="A17" s="147" t="s">
        <v>189</v>
      </c>
      <c r="B17" s="111" t="s">
        <v>15</v>
      </c>
      <c r="C17" s="201"/>
      <c r="D17" s="202"/>
    </row>
    <row r="18" spans="1:4">
      <c r="A18" s="148" t="s">
        <v>190</v>
      </c>
      <c r="B18" s="144">
        <v>100</v>
      </c>
      <c r="C18" s="168">
        <f>C16+C17</f>
        <v>0</v>
      </c>
      <c r="D18" s="168">
        <f>D16+D17</f>
        <v>0</v>
      </c>
    </row>
    <row r="19" spans="1:4">
      <c r="A19" s="147" t="s">
        <v>191</v>
      </c>
      <c r="B19" s="130">
        <v>110</v>
      </c>
      <c r="C19" s="201"/>
      <c r="D19" s="202"/>
    </row>
    <row r="20" spans="1:4" ht="15.75" thickBot="1">
      <c r="A20" s="150" t="s">
        <v>192</v>
      </c>
      <c r="B20" s="151">
        <v>120</v>
      </c>
      <c r="C20" s="169">
        <f>C18-C19</f>
        <v>0</v>
      </c>
      <c r="D20" s="170">
        <f>D18-D19</f>
        <v>0</v>
      </c>
    </row>
  </sheetData>
  <sheetProtection sheet="1" selectLockedCells="1"/>
  <mergeCells count="6">
    <mergeCell ref="A3:D3"/>
    <mergeCell ref="A4:D4"/>
    <mergeCell ref="C5:D5"/>
    <mergeCell ref="A6:A7"/>
    <mergeCell ref="B6:B7"/>
    <mergeCell ref="C6:D6"/>
  </mergeCells>
  <conditionalFormatting sqref="D20">
    <cfRule type="cellIs" dxfId="14" priority="1" operator="notEqual">
      <formula xml:space="preserve"> BCM_180_4</formula>
    </cfRule>
  </conditionalFormatting>
  <pageMargins left="0.7" right="0.7" top="0.75" bottom="0.75" header="0.3" footer="0.3"/>
  <pageSetup orientation="portrait" verticalDpi="0" r:id="rId1"/>
  <ignoredErrors>
    <ignoredError sqref="B9:B20" numberStoredAsText="1"/>
  </ignoredErrors>
  <legacyDrawing r:id="rId2"/>
</worksheet>
</file>

<file path=xl/worksheets/sheet6.xml><?xml version="1.0" encoding="utf-8"?>
<worksheet xmlns="http://schemas.openxmlformats.org/spreadsheetml/2006/main" xmlns:r="http://schemas.openxmlformats.org/officeDocument/2006/relationships">
  <sheetPr codeName="Sheet6"/>
  <dimension ref="A1:G26"/>
  <sheetViews>
    <sheetView workbookViewId="0">
      <selection activeCell="D8" sqref="D8"/>
    </sheetView>
  </sheetViews>
  <sheetFormatPr defaultRowHeight="15"/>
  <cols>
    <col min="1" max="1" width="5.42578125" style="128" customWidth="1"/>
    <col min="2" max="2" width="42.28515625" style="128" customWidth="1"/>
    <col min="3" max="3" width="9.140625" style="172"/>
    <col min="4" max="7" width="15.7109375" style="128" customWidth="1"/>
    <col min="8" max="16384" width="9.140625" style="128"/>
  </cols>
  <sheetData>
    <row r="1" spans="1:7" s="140" customFormat="1" ht="12">
      <c r="C1" s="176"/>
      <c r="G1" s="159" t="s">
        <v>193</v>
      </c>
    </row>
    <row r="2" spans="1:7" s="142" customFormat="1" ht="18.75">
      <c r="A2" s="328" t="s">
        <v>335</v>
      </c>
      <c r="B2" s="328"/>
      <c r="C2" s="328"/>
      <c r="D2" s="328"/>
      <c r="E2" s="328"/>
      <c r="F2" s="328"/>
      <c r="G2" s="328"/>
    </row>
    <row r="3" spans="1:7">
      <c r="A3" s="329" t="str">
        <f>'5_VC'!$A$4</f>
        <v>de la dd.mm.yyyy pînă la dd.mm.yyyy</v>
      </c>
      <c r="B3" s="330"/>
      <c r="C3" s="330"/>
      <c r="D3" s="330"/>
      <c r="E3" s="330"/>
      <c r="F3" s="330"/>
      <c r="G3" s="330"/>
    </row>
    <row r="4" spans="1:7" ht="15.75" thickBot="1"/>
    <row r="5" spans="1:7" ht="60">
      <c r="A5" s="153" t="s">
        <v>194</v>
      </c>
      <c r="B5" s="154" t="s">
        <v>122</v>
      </c>
      <c r="C5" s="173" t="s">
        <v>123</v>
      </c>
      <c r="D5" s="154" t="s">
        <v>223</v>
      </c>
      <c r="E5" s="154" t="s">
        <v>195</v>
      </c>
      <c r="F5" s="154" t="s">
        <v>196</v>
      </c>
      <c r="G5" s="155" t="s">
        <v>224</v>
      </c>
    </row>
    <row r="6" spans="1:7">
      <c r="A6" s="146">
        <v>1</v>
      </c>
      <c r="B6" s="144">
        <v>2</v>
      </c>
      <c r="C6" s="149">
        <v>3</v>
      </c>
      <c r="D6" s="144">
        <v>4</v>
      </c>
      <c r="E6" s="144">
        <v>5</v>
      </c>
      <c r="F6" s="144">
        <v>6</v>
      </c>
      <c r="G6" s="145">
        <v>7</v>
      </c>
    </row>
    <row r="7" spans="1:7">
      <c r="A7" s="146" t="s">
        <v>197</v>
      </c>
      <c r="B7" s="156" t="s">
        <v>198</v>
      </c>
      <c r="C7" s="149"/>
      <c r="D7" s="203"/>
      <c r="E7" s="204"/>
      <c r="F7" s="204"/>
      <c r="G7" s="205"/>
    </row>
    <row r="8" spans="1:7">
      <c r="A8" s="129"/>
      <c r="B8" s="112" t="s">
        <v>199</v>
      </c>
      <c r="C8" s="111" t="s">
        <v>100</v>
      </c>
      <c r="D8" s="201"/>
      <c r="E8" s="201"/>
      <c r="F8" s="201"/>
      <c r="G8" s="205">
        <f t="shared" ref="G8:G13" si="0">D8+E8-F8</f>
        <v>0</v>
      </c>
    </row>
    <row r="9" spans="1:7">
      <c r="A9" s="147"/>
      <c r="B9" s="112" t="s">
        <v>200</v>
      </c>
      <c r="C9" s="111" t="s">
        <v>101</v>
      </c>
      <c r="D9" s="201"/>
      <c r="E9" s="201"/>
      <c r="F9" s="201"/>
      <c r="G9" s="205">
        <f t="shared" si="0"/>
        <v>0</v>
      </c>
    </row>
    <row r="10" spans="1:7">
      <c r="A10" s="147"/>
      <c r="B10" s="112" t="s">
        <v>201</v>
      </c>
      <c r="C10" s="111" t="s">
        <v>218</v>
      </c>
      <c r="D10" s="201"/>
      <c r="E10" s="201"/>
      <c r="F10" s="201"/>
      <c r="G10" s="205">
        <f t="shared" si="0"/>
        <v>0</v>
      </c>
    </row>
    <row r="11" spans="1:7">
      <c r="A11" s="129"/>
      <c r="B11" s="112" t="s">
        <v>202</v>
      </c>
      <c r="C11" s="111" t="s">
        <v>219</v>
      </c>
      <c r="D11" s="201"/>
      <c r="E11" s="201"/>
      <c r="F11" s="201"/>
      <c r="G11" s="205">
        <f t="shared" si="0"/>
        <v>0</v>
      </c>
    </row>
    <row r="12" spans="1:7">
      <c r="A12" s="147"/>
      <c r="B12" s="112" t="s">
        <v>203</v>
      </c>
      <c r="C12" s="111" t="s">
        <v>220</v>
      </c>
      <c r="D12" s="201"/>
      <c r="E12" s="201"/>
      <c r="F12" s="201"/>
      <c r="G12" s="205">
        <f t="shared" si="0"/>
        <v>0</v>
      </c>
    </row>
    <row r="13" spans="1:7" ht="30">
      <c r="A13" s="148"/>
      <c r="B13" s="156" t="s">
        <v>204</v>
      </c>
      <c r="C13" s="149" t="s">
        <v>221</v>
      </c>
      <c r="D13" s="167">
        <f>SUM(D8:D12)</f>
        <v>0</v>
      </c>
      <c r="E13" s="167">
        <f>SUM(E8:E12)</f>
        <v>0</v>
      </c>
      <c r="F13" s="167">
        <f>SUM(F8:F12)</f>
        <v>0</v>
      </c>
      <c r="G13" s="205">
        <f t="shared" si="0"/>
        <v>0</v>
      </c>
    </row>
    <row r="14" spans="1:7">
      <c r="A14" s="146" t="s">
        <v>205</v>
      </c>
      <c r="B14" s="156" t="s">
        <v>206</v>
      </c>
      <c r="C14" s="149"/>
      <c r="D14" s="204"/>
      <c r="E14" s="203"/>
      <c r="F14" s="203"/>
      <c r="G14" s="205"/>
    </row>
    <row r="15" spans="1:7">
      <c r="A15" s="147"/>
      <c r="B15" s="112" t="s">
        <v>207</v>
      </c>
      <c r="C15" s="111" t="s">
        <v>11</v>
      </c>
      <c r="D15" s="82"/>
      <c r="E15" s="82"/>
      <c r="F15" s="82"/>
      <c r="G15" s="205">
        <f t="shared" ref="G15:G26" si="1">D15+E15-F15</f>
        <v>0</v>
      </c>
    </row>
    <row r="16" spans="1:7">
      <c r="A16" s="129"/>
      <c r="B16" s="112" t="s">
        <v>208</v>
      </c>
      <c r="C16" s="111" t="s">
        <v>13</v>
      </c>
      <c r="D16" s="201"/>
      <c r="E16" s="201"/>
      <c r="F16" s="201"/>
      <c r="G16" s="205">
        <f t="shared" si="1"/>
        <v>0</v>
      </c>
    </row>
    <row r="17" spans="1:7">
      <c r="A17" s="147"/>
      <c r="B17" s="112" t="s">
        <v>209</v>
      </c>
      <c r="C17" s="111" t="s">
        <v>15</v>
      </c>
      <c r="D17" s="201"/>
      <c r="E17" s="201"/>
      <c r="F17" s="201"/>
      <c r="G17" s="205">
        <f t="shared" si="1"/>
        <v>0</v>
      </c>
    </row>
    <row r="18" spans="1:7" s="152" customFormat="1">
      <c r="A18" s="148"/>
      <c r="B18" s="156" t="s">
        <v>210</v>
      </c>
      <c r="C18" s="149">
        <v>100</v>
      </c>
      <c r="D18" s="167">
        <f>SUM(D15:D17)</f>
        <v>0</v>
      </c>
      <c r="E18" s="167">
        <f>SUM(E15:E17)</f>
        <v>0</v>
      </c>
      <c r="F18" s="167">
        <f>SUM(F15:F17)</f>
        <v>0</v>
      </c>
      <c r="G18" s="205">
        <f t="shared" si="1"/>
        <v>0</v>
      </c>
    </row>
    <row r="19" spans="1:7">
      <c r="A19" s="146" t="s">
        <v>215</v>
      </c>
      <c r="B19" s="156" t="s">
        <v>211</v>
      </c>
      <c r="C19" s="174"/>
      <c r="D19" s="165"/>
      <c r="E19" s="165"/>
      <c r="F19" s="165"/>
      <c r="G19" s="205"/>
    </row>
    <row r="20" spans="1:7">
      <c r="A20" s="129"/>
      <c r="B20" s="112" t="s">
        <v>32</v>
      </c>
      <c r="C20" s="111">
        <v>110</v>
      </c>
      <c r="D20" s="286" t="s">
        <v>34</v>
      </c>
      <c r="E20" s="201"/>
      <c r="F20" s="201"/>
      <c r="G20" s="205">
        <f>E20-F20</f>
        <v>0</v>
      </c>
    </row>
    <row r="21" spans="1:7" ht="30">
      <c r="A21" s="129"/>
      <c r="B21" s="112" t="s">
        <v>212</v>
      </c>
      <c r="C21" s="111">
        <v>120</v>
      </c>
      <c r="D21" s="206"/>
      <c r="E21" s="201"/>
      <c r="F21" s="201"/>
      <c r="G21" s="205">
        <f t="shared" si="1"/>
        <v>0</v>
      </c>
    </row>
    <row r="22" spans="1:7" ht="30">
      <c r="A22" s="129"/>
      <c r="B22" s="112" t="s">
        <v>213</v>
      </c>
      <c r="C22" s="111">
        <v>130</v>
      </c>
      <c r="D22" s="177" t="s">
        <v>34</v>
      </c>
      <c r="E22" s="201"/>
      <c r="F22" s="201"/>
      <c r="G22" s="205">
        <f>E22-F22</f>
        <v>0</v>
      </c>
    </row>
    <row r="23" spans="1:7">
      <c r="A23" s="129"/>
      <c r="B23" s="112" t="s">
        <v>39</v>
      </c>
      <c r="C23" s="111">
        <v>140</v>
      </c>
      <c r="D23" s="177" t="s">
        <v>34</v>
      </c>
      <c r="E23" s="201"/>
      <c r="F23" s="201"/>
      <c r="G23" s="205">
        <f>E23-F23</f>
        <v>0</v>
      </c>
    </row>
    <row r="24" spans="1:7" ht="30">
      <c r="A24" s="146"/>
      <c r="B24" s="156" t="s">
        <v>214</v>
      </c>
      <c r="C24" s="149">
        <v>150</v>
      </c>
      <c r="D24" s="167">
        <f>SUM(D21)</f>
        <v>0</v>
      </c>
      <c r="E24" s="167">
        <f>SUM(E20:E23)</f>
        <v>0</v>
      </c>
      <c r="F24" s="167">
        <f>SUM(F20:F23)</f>
        <v>0</v>
      </c>
      <c r="G24" s="205">
        <f t="shared" si="1"/>
        <v>0</v>
      </c>
    </row>
    <row r="25" spans="1:7">
      <c r="A25" s="146" t="s">
        <v>216</v>
      </c>
      <c r="B25" s="156" t="s">
        <v>41</v>
      </c>
      <c r="C25" s="149">
        <v>160</v>
      </c>
      <c r="D25" s="206"/>
      <c r="E25" s="206"/>
      <c r="F25" s="206"/>
      <c r="G25" s="205">
        <f t="shared" si="1"/>
        <v>0</v>
      </c>
    </row>
    <row r="26" spans="1:7" ht="30.75" thickBot="1">
      <c r="A26" s="157" t="s">
        <v>222</v>
      </c>
      <c r="B26" s="158" t="s">
        <v>217</v>
      </c>
      <c r="C26" s="175">
        <v>170</v>
      </c>
      <c r="D26" s="169">
        <f>D13+D18+D24+D25</f>
        <v>0</v>
      </c>
      <c r="E26" s="169">
        <f>E13+E18+E24+E25</f>
        <v>0</v>
      </c>
      <c r="F26" s="169">
        <f>F13+F18+F24+F25</f>
        <v>0</v>
      </c>
      <c r="G26" s="205">
        <f t="shared" si="1"/>
        <v>0</v>
      </c>
    </row>
  </sheetData>
  <sheetProtection sheet="1" selectLockedCells="1"/>
  <mergeCells count="2">
    <mergeCell ref="A2:G2"/>
    <mergeCell ref="A3:G3"/>
  </mergeCells>
  <conditionalFormatting sqref="D13">
    <cfRule type="cellIs" dxfId="13" priority="11" operator="notEqual">
      <formula xml:space="preserve"> BCM_140_3</formula>
    </cfRule>
  </conditionalFormatting>
  <conditionalFormatting sqref="G13">
    <cfRule type="cellIs" dxfId="12" priority="10" operator="notEqual">
      <formula xml:space="preserve"> BCM_140_4</formula>
    </cfRule>
  </conditionalFormatting>
  <conditionalFormatting sqref="D18">
    <cfRule type="cellIs" dxfId="11" priority="9" operator="notEqual">
      <formula xml:space="preserve"> BCM_150_3</formula>
    </cfRule>
  </conditionalFormatting>
  <conditionalFormatting sqref="G18">
    <cfRule type="cellIs" dxfId="10" priority="8" operator="notEqual">
      <formula xml:space="preserve"> BCM_150_4</formula>
    </cfRule>
  </conditionalFormatting>
  <conditionalFormatting sqref="G20">
    <cfRule type="cellIs" dxfId="9" priority="7" operator="notEqual">
      <formula xml:space="preserve"> BCM_160_4</formula>
    </cfRule>
  </conditionalFormatting>
  <conditionalFormatting sqref="D21">
    <cfRule type="cellIs" dxfId="8" priority="6" operator="notEqual">
      <formula xml:space="preserve"> BCM_170_3</formula>
    </cfRule>
  </conditionalFormatting>
  <conditionalFormatting sqref="G21">
    <cfRule type="cellIs" dxfId="7" priority="5" operator="notEqual">
      <formula xml:space="preserve"> BCM_170_4</formula>
    </cfRule>
  </conditionalFormatting>
  <conditionalFormatting sqref="D25">
    <cfRule type="cellIs" dxfId="6" priority="4" operator="notEqual">
      <formula xml:space="preserve"> BCM_200_3</formula>
    </cfRule>
  </conditionalFormatting>
  <conditionalFormatting sqref="G25">
    <cfRule type="cellIs" dxfId="5" priority="3" operator="notEqual">
      <formula xml:space="preserve"> BCM_200_4</formula>
    </cfRule>
  </conditionalFormatting>
  <conditionalFormatting sqref="D26">
    <cfRule type="cellIs" dxfId="4" priority="2" operator="notEqual">
      <formula xml:space="preserve"> BCM_210_3</formula>
    </cfRule>
  </conditionalFormatting>
  <conditionalFormatting sqref="G26">
    <cfRule type="cellIs" dxfId="3" priority="1" operator="notEqual">
      <formula xml:space="preserve"> BCM_210_4</formula>
    </cfRule>
  </conditionalFormatting>
  <pageMargins left="0.7" right="0.7" top="0.75" bottom="0.75" header="0.3" footer="0.3"/>
  <pageSetup orientation="portrait" verticalDpi="0" r:id="rId1"/>
  <ignoredErrors>
    <ignoredError sqref="C8:C13 C15:C18" numberStoredAsText="1"/>
    <ignoredError sqref="G21" formula="1"/>
  </ignoredErrors>
  <legacyDrawing r:id="rId2"/>
</worksheet>
</file>

<file path=xl/worksheets/sheet7.xml><?xml version="1.0" encoding="utf-8"?>
<worksheet xmlns="http://schemas.openxmlformats.org/spreadsheetml/2006/main" xmlns:r="http://schemas.openxmlformats.org/officeDocument/2006/relationships">
  <sheetPr codeName="Sheet7"/>
  <dimension ref="A1:F41"/>
  <sheetViews>
    <sheetView workbookViewId="0">
      <selection activeCell="C10" sqref="C10"/>
    </sheetView>
  </sheetViews>
  <sheetFormatPr defaultRowHeight="15"/>
  <cols>
    <col min="1" max="1" width="58.85546875" style="128" customWidth="1"/>
    <col min="2" max="2" width="9.140625" style="172"/>
    <col min="3" max="4" width="15.7109375" style="270" customWidth="1"/>
    <col min="5" max="16384" width="9.140625" style="128"/>
  </cols>
  <sheetData>
    <row r="1" spans="1:6" s="140" customFormat="1" ht="12">
      <c r="A1" s="164"/>
      <c r="B1" s="207"/>
      <c r="C1" s="263"/>
      <c r="D1" s="264" t="s">
        <v>225</v>
      </c>
      <c r="E1" s="332"/>
      <c r="F1" s="332"/>
    </row>
    <row r="2" spans="1:6" ht="18.75">
      <c r="A2" s="337" t="s">
        <v>336</v>
      </c>
      <c r="B2" s="337"/>
      <c r="C2" s="337"/>
      <c r="D2" s="337"/>
      <c r="E2" s="332"/>
      <c r="F2" s="332"/>
    </row>
    <row r="3" spans="1:6">
      <c r="A3" s="338" t="str">
        <f>'5_VC'!$A$4</f>
        <v>de la dd.mm.yyyy pînă la dd.mm.yyyy</v>
      </c>
      <c r="B3" s="339"/>
      <c r="C3" s="339"/>
      <c r="D3" s="339"/>
      <c r="E3" s="339"/>
      <c r="F3" s="143"/>
    </row>
    <row r="4" spans="1:6" ht="15.75" thickBot="1">
      <c r="A4" s="340"/>
      <c r="B4" s="340"/>
      <c r="C4" s="265"/>
      <c r="D4" s="341"/>
      <c r="E4" s="341"/>
    </row>
    <row r="5" spans="1:6">
      <c r="A5" s="323" t="s">
        <v>122</v>
      </c>
      <c r="B5" s="333" t="s">
        <v>123</v>
      </c>
      <c r="C5" s="335" t="s">
        <v>178</v>
      </c>
      <c r="D5" s="336"/>
      <c r="E5" s="331"/>
      <c r="F5" s="332"/>
    </row>
    <row r="6" spans="1:6">
      <c r="A6" s="324"/>
      <c r="B6" s="334"/>
      <c r="C6" s="266" t="s">
        <v>226</v>
      </c>
      <c r="D6" s="267" t="s">
        <v>227</v>
      </c>
      <c r="E6" s="331"/>
      <c r="F6" s="332"/>
    </row>
    <row r="7" spans="1:6">
      <c r="A7" s="129">
        <v>1</v>
      </c>
      <c r="B7" s="162">
        <v>2</v>
      </c>
      <c r="C7" s="268">
        <v>3</v>
      </c>
      <c r="D7" s="269">
        <v>4</v>
      </c>
      <c r="E7" s="331"/>
      <c r="F7" s="332"/>
    </row>
    <row r="8" spans="1:6">
      <c r="A8" s="160" t="s">
        <v>228</v>
      </c>
      <c r="B8" s="162"/>
      <c r="C8" s="209"/>
      <c r="D8" s="210"/>
      <c r="E8" s="331"/>
      <c r="F8" s="332"/>
    </row>
    <row r="9" spans="1:6">
      <c r="A9" s="148" t="s">
        <v>229</v>
      </c>
      <c r="B9" s="212"/>
      <c r="C9" s="165"/>
      <c r="D9" s="166"/>
      <c r="E9" s="331"/>
      <c r="F9" s="332"/>
    </row>
    <row r="10" spans="1:6">
      <c r="A10" s="147" t="s">
        <v>230</v>
      </c>
      <c r="B10" s="161" t="s">
        <v>100</v>
      </c>
      <c r="C10" s="201"/>
      <c r="D10" s="202"/>
      <c r="E10" s="331"/>
      <c r="F10" s="332"/>
    </row>
    <row r="11" spans="1:6">
      <c r="A11" s="147" t="s">
        <v>231</v>
      </c>
      <c r="B11" s="162" t="s">
        <v>101</v>
      </c>
      <c r="C11" s="201"/>
      <c r="D11" s="202"/>
      <c r="E11" s="331"/>
      <c r="F11" s="332"/>
    </row>
    <row r="12" spans="1:6" ht="30">
      <c r="A12" s="147" t="s">
        <v>232</v>
      </c>
      <c r="B12" s="162" t="s">
        <v>218</v>
      </c>
      <c r="C12" s="201"/>
      <c r="D12" s="202"/>
      <c r="E12" s="331"/>
      <c r="F12" s="332"/>
    </row>
    <row r="13" spans="1:6">
      <c r="A13" s="147" t="s">
        <v>233</v>
      </c>
      <c r="B13" s="162" t="s">
        <v>219</v>
      </c>
      <c r="C13" s="201"/>
      <c r="D13" s="202"/>
      <c r="E13" s="331"/>
      <c r="F13" s="332"/>
    </row>
    <row r="14" spans="1:6">
      <c r="A14" s="147" t="s">
        <v>234</v>
      </c>
      <c r="B14" s="162" t="s">
        <v>220</v>
      </c>
      <c r="C14" s="201"/>
      <c r="D14" s="202"/>
      <c r="E14" s="331"/>
      <c r="F14" s="332"/>
    </row>
    <row r="15" spans="1:6">
      <c r="A15" s="147" t="s">
        <v>235</v>
      </c>
      <c r="B15" s="162" t="s">
        <v>221</v>
      </c>
      <c r="C15" s="201"/>
      <c r="D15" s="202"/>
      <c r="E15" s="331"/>
      <c r="F15" s="332"/>
    </row>
    <row r="16" spans="1:6">
      <c r="A16" s="147" t="s">
        <v>236</v>
      </c>
      <c r="B16" s="162" t="s">
        <v>11</v>
      </c>
      <c r="C16" s="201"/>
      <c r="D16" s="202"/>
      <c r="E16" s="331"/>
      <c r="F16" s="332"/>
    </row>
    <row r="17" spans="1:6" ht="30">
      <c r="A17" s="148" t="s">
        <v>328</v>
      </c>
      <c r="B17" s="163" t="s">
        <v>13</v>
      </c>
      <c r="C17" s="167">
        <f>C10-C11+C12-C13-C14+C15-C16</f>
        <v>0</v>
      </c>
      <c r="D17" s="168">
        <f>D10-D11+D12-D13-D14+D15-D16</f>
        <v>0</v>
      </c>
      <c r="E17" s="331"/>
      <c r="F17" s="332"/>
    </row>
    <row r="18" spans="1:6">
      <c r="A18" s="148" t="s">
        <v>237</v>
      </c>
      <c r="B18" s="212"/>
      <c r="C18" s="165"/>
      <c r="D18" s="166"/>
      <c r="E18" s="331"/>
      <c r="F18" s="332"/>
    </row>
    <row r="19" spans="1:6">
      <c r="A19" s="147" t="s">
        <v>238</v>
      </c>
      <c r="B19" s="161" t="s">
        <v>15</v>
      </c>
      <c r="C19" s="201"/>
      <c r="D19" s="202"/>
      <c r="E19" s="331"/>
      <c r="F19" s="332"/>
    </row>
    <row r="20" spans="1:6">
      <c r="A20" s="147" t="s">
        <v>239</v>
      </c>
      <c r="B20" s="162">
        <v>100</v>
      </c>
      <c r="C20" s="201"/>
      <c r="D20" s="202"/>
      <c r="E20" s="331"/>
      <c r="F20" s="332"/>
    </row>
    <row r="21" spans="1:6">
      <c r="A21" s="147" t="s">
        <v>240</v>
      </c>
      <c r="B21" s="162">
        <v>110</v>
      </c>
      <c r="C21" s="201"/>
      <c r="D21" s="202"/>
      <c r="E21" s="331"/>
      <c r="F21" s="332"/>
    </row>
    <row r="22" spans="1:6">
      <c r="A22" s="147" t="s">
        <v>241</v>
      </c>
      <c r="B22" s="162">
        <v>120</v>
      </c>
      <c r="C22" s="201"/>
      <c r="D22" s="202"/>
      <c r="E22" s="331"/>
      <c r="F22" s="332"/>
    </row>
    <row r="23" spans="1:6">
      <c r="A23" s="147" t="s">
        <v>242</v>
      </c>
      <c r="B23" s="162">
        <v>130</v>
      </c>
      <c r="C23" s="201"/>
      <c r="D23" s="202"/>
      <c r="E23" s="331"/>
      <c r="F23" s="332"/>
    </row>
    <row r="24" spans="1:6" ht="30">
      <c r="A24" s="148" t="s">
        <v>243</v>
      </c>
      <c r="B24" s="163">
        <v>140</v>
      </c>
      <c r="C24" s="167">
        <f>C19+C20-C21-C22+C23</f>
        <v>0</v>
      </c>
      <c r="D24" s="168">
        <f>D19+D20-D21-D22+D23</f>
        <v>0</v>
      </c>
      <c r="E24" s="331"/>
      <c r="F24" s="332"/>
    </row>
    <row r="25" spans="1:6">
      <c r="A25" s="148" t="s">
        <v>244</v>
      </c>
      <c r="B25" s="212"/>
      <c r="C25" s="165"/>
      <c r="D25" s="166"/>
      <c r="E25" s="331"/>
      <c r="F25" s="332"/>
    </row>
    <row r="26" spans="1:6">
      <c r="A26" s="147" t="s">
        <v>245</v>
      </c>
      <c r="B26" s="161">
        <v>150</v>
      </c>
      <c r="C26" s="201"/>
      <c r="D26" s="202"/>
      <c r="E26" s="331"/>
      <c r="F26" s="332"/>
    </row>
    <row r="27" spans="1:6">
      <c r="A27" s="147" t="s">
        <v>246</v>
      </c>
      <c r="B27" s="162">
        <v>160</v>
      </c>
      <c r="C27" s="201"/>
      <c r="D27" s="202"/>
      <c r="E27" s="331"/>
      <c r="F27" s="332"/>
    </row>
    <row r="28" spans="1:6">
      <c r="A28" s="147" t="s">
        <v>247</v>
      </c>
      <c r="B28" s="162">
        <v>170</v>
      </c>
      <c r="C28" s="201"/>
      <c r="D28" s="202"/>
      <c r="E28" s="331"/>
      <c r="F28" s="332"/>
    </row>
    <row r="29" spans="1:6">
      <c r="A29" s="148" t="s">
        <v>329</v>
      </c>
      <c r="B29" s="163">
        <v>180</v>
      </c>
      <c r="C29" s="167">
        <f>C26-C27+C28</f>
        <v>0</v>
      </c>
      <c r="D29" s="168">
        <f>D26-D27+D28</f>
        <v>0</v>
      </c>
      <c r="E29" s="331"/>
      <c r="F29" s="332"/>
    </row>
    <row r="30" spans="1:6" ht="30">
      <c r="A30" s="148" t="s">
        <v>330</v>
      </c>
      <c r="B30" s="163">
        <v>190</v>
      </c>
      <c r="C30" s="167">
        <f>C17+C24+C29</f>
        <v>0</v>
      </c>
      <c r="D30" s="168">
        <f>D17+D24+D29</f>
        <v>0</v>
      </c>
      <c r="E30" s="331"/>
      <c r="F30" s="332"/>
    </row>
    <row r="31" spans="1:6">
      <c r="A31" s="148" t="s">
        <v>248</v>
      </c>
      <c r="B31" s="162"/>
      <c r="C31" s="167"/>
      <c r="D31" s="168"/>
      <c r="E31" s="331"/>
      <c r="F31" s="332"/>
    </row>
    <row r="32" spans="1:6">
      <c r="A32" s="147" t="s">
        <v>249</v>
      </c>
      <c r="B32" s="162">
        <v>200</v>
      </c>
      <c r="C32" s="201"/>
      <c r="D32" s="202"/>
      <c r="E32" s="331"/>
      <c r="F32" s="332"/>
    </row>
    <row r="33" spans="1:6">
      <c r="A33" s="147" t="s">
        <v>250</v>
      </c>
      <c r="B33" s="162">
        <v>210</v>
      </c>
      <c r="C33" s="201"/>
      <c r="D33" s="202"/>
      <c r="E33" s="331"/>
      <c r="F33" s="332"/>
    </row>
    <row r="34" spans="1:6">
      <c r="A34" s="147" t="s">
        <v>251</v>
      </c>
      <c r="B34" s="162">
        <v>220</v>
      </c>
      <c r="C34" s="201"/>
      <c r="D34" s="202"/>
      <c r="E34" s="331"/>
      <c r="F34" s="332"/>
    </row>
    <row r="35" spans="1:6">
      <c r="A35" s="147" t="s">
        <v>252</v>
      </c>
      <c r="B35" s="162">
        <v>230</v>
      </c>
      <c r="C35" s="201"/>
      <c r="D35" s="202"/>
      <c r="E35" s="331"/>
      <c r="F35" s="332"/>
    </row>
    <row r="36" spans="1:6">
      <c r="A36" s="147" t="s">
        <v>253</v>
      </c>
      <c r="B36" s="162">
        <v>240</v>
      </c>
      <c r="C36" s="201"/>
      <c r="D36" s="202"/>
      <c r="E36" s="331"/>
      <c r="F36" s="332"/>
    </row>
    <row r="37" spans="1:6" ht="30">
      <c r="A37" s="148" t="s">
        <v>331</v>
      </c>
      <c r="B37" s="163">
        <v>250</v>
      </c>
      <c r="C37" s="167">
        <f>C32+C33-C34+C35+C36</f>
        <v>0</v>
      </c>
      <c r="D37" s="168">
        <f>D32+D33-D34+D35+D36</f>
        <v>0</v>
      </c>
      <c r="E37" s="331"/>
      <c r="F37" s="332"/>
    </row>
    <row r="38" spans="1:6">
      <c r="A38" s="148" t="s">
        <v>332</v>
      </c>
      <c r="B38" s="163">
        <v>260</v>
      </c>
      <c r="C38" s="167">
        <f>C30+C37</f>
        <v>0</v>
      </c>
      <c r="D38" s="168">
        <f>D30+D37</f>
        <v>0</v>
      </c>
      <c r="E38" s="331"/>
      <c r="F38" s="332"/>
    </row>
    <row r="39" spans="1:6">
      <c r="A39" s="147" t="s">
        <v>254</v>
      </c>
      <c r="B39" s="162">
        <v>270</v>
      </c>
      <c r="C39" s="201"/>
      <c r="D39" s="202"/>
      <c r="E39" s="331"/>
      <c r="F39" s="332"/>
    </row>
    <row r="40" spans="1:6">
      <c r="A40" s="148" t="s">
        <v>255</v>
      </c>
      <c r="B40" s="163">
        <v>280</v>
      </c>
      <c r="C40" s="206"/>
      <c r="D40" s="211"/>
      <c r="E40" s="331"/>
      <c r="F40" s="332"/>
    </row>
    <row r="41" spans="1:6" ht="30.75" thickBot="1">
      <c r="A41" s="150" t="s">
        <v>333</v>
      </c>
      <c r="B41" s="208">
        <v>290</v>
      </c>
      <c r="C41" s="169">
        <f>C38+C39+C40</f>
        <v>0</v>
      </c>
      <c r="D41" s="170">
        <f>D38+D39+D40</f>
        <v>0</v>
      </c>
      <c r="E41" s="331"/>
      <c r="F41" s="332"/>
    </row>
  </sheetData>
  <sheetProtection sheet="1" selectLockedCells="1"/>
  <mergeCells count="42">
    <mergeCell ref="A2:D2"/>
    <mergeCell ref="E1:F2"/>
    <mergeCell ref="A3:E3"/>
    <mergeCell ref="A4:B4"/>
    <mergeCell ref="D4:E4"/>
    <mergeCell ref="E7:F7"/>
    <mergeCell ref="E8:F8"/>
    <mergeCell ref="A5:A6"/>
    <mergeCell ref="B5:B6"/>
    <mergeCell ref="C5:D5"/>
    <mergeCell ref="E5:F5"/>
    <mergeCell ref="E6:F6"/>
    <mergeCell ref="E9:F10"/>
    <mergeCell ref="E11:F11"/>
    <mergeCell ref="E16:F16"/>
    <mergeCell ref="E17:F17"/>
    <mergeCell ref="E14:F14"/>
    <mergeCell ref="E15:F15"/>
    <mergeCell ref="E12:F12"/>
    <mergeCell ref="E13:F13"/>
    <mergeCell ref="E23:F23"/>
    <mergeCell ref="E24:F24"/>
    <mergeCell ref="E21:F21"/>
    <mergeCell ref="E22:F22"/>
    <mergeCell ref="E18:F19"/>
    <mergeCell ref="E20:F20"/>
    <mergeCell ref="E28:F28"/>
    <mergeCell ref="E29:F29"/>
    <mergeCell ref="E25:F26"/>
    <mergeCell ref="E27:F27"/>
    <mergeCell ref="E34:F34"/>
    <mergeCell ref="E35:F35"/>
    <mergeCell ref="E32:F32"/>
    <mergeCell ref="E33:F33"/>
    <mergeCell ref="E30:F30"/>
    <mergeCell ref="E31:F31"/>
    <mergeCell ref="E40:F40"/>
    <mergeCell ref="E41:F41"/>
    <mergeCell ref="E38:F38"/>
    <mergeCell ref="E39:F39"/>
    <mergeCell ref="E36:F36"/>
    <mergeCell ref="E37:F37"/>
  </mergeCells>
  <conditionalFormatting sqref="D40">
    <cfRule type="cellIs" dxfId="2" priority="2" operator="notEqual">
      <formula xml:space="preserve"> BCM_010_3 + BCM_020_3</formula>
    </cfRule>
  </conditionalFormatting>
  <conditionalFormatting sqref="D41">
    <cfRule type="cellIs" dxfId="1" priority="1" operator="notEqual">
      <formula xml:space="preserve"> BCM_010_4 + BCM_020_4</formula>
    </cfRule>
  </conditionalFormatting>
  <pageMargins left="0.70866141732283472" right="0.70866141732283472" top="0.35433070866141736" bottom="0.35433070866141736" header="0.31496062992125984" footer="0.31496062992125984"/>
  <pageSetup orientation="portrait" verticalDpi="0" r:id="rId1"/>
  <ignoredErrors>
    <ignoredError sqref="B10:B17 B19" numberStoredAsText="1"/>
  </ignoredErrors>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J17"/>
  <sheetViews>
    <sheetView workbookViewId="0">
      <selection activeCell="A9" sqref="A9"/>
    </sheetView>
  </sheetViews>
  <sheetFormatPr defaultRowHeight="15"/>
  <cols>
    <col min="1" max="1" width="23.5703125" style="121" customWidth="1"/>
    <col min="2" max="2" width="6.85546875" style="121" customWidth="1"/>
    <col min="3" max="6" width="15.7109375" style="121" customWidth="1"/>
    <col min="7" max="8" width="10.5703125" style="121" customWidth="1"/>
    <col min="9" max="10" width="15.7109375" style="121" customWidth="1"/>
    <col min="11" max="16384" width="9.140625" style="121"/>
  </cols>
  <sheetData>
    <row r="1" spans="1:10" s="179" customFormat="1" ht="12">
      <c r="A1" s="178"/>
      <c r="B1" s="178"/>
      <c r="C1" s="178"/>
      <c r="D1" s="178"/>
      <c r="E1" s="178"/>
      <c r="F1" s="178"/>
      <c r="G1" s="178"/>
      <c r="H1" s="178"/>
      <c r="J1" s="215" t="s">
        <v>351</v>
      </c>
    </row>
    <row r="2" spans="1:10" s="180" customFormat="1" ht="18.75">
      <c r="A2" s="342" t="s">
        <v>348</v>
      </c>
      <c r="B2" s="342"/>
      <c r="C2" s="342"/>
      <c r="D2" s="342"/>
      <c r="E2" s="342"/>
      <c r="F2" s="342"/>
      <c r="G2" s="342"/>
      <c r="H2" s="342"/>
      <c r="I2" s="342"/>
      <c r="J2" s="342"/>
    </row>
    <row r="3" spans="1:10" s="1" customFormat="1">
      <c r="A3" s="343" t="s">
        <v>373</v>
      </c>
      <c r="B3" s="296"/>
      <c r="C3" s="296"/>
      <c r="D3" s="296"/>
      <c r="E3" s="296"/>
      <c r="F3" s="296"/>
      <c r="G3" s="296"/>
      <c r="H3" s="296"/>
      <c r="I3" s="296"/>
      <c r="J3" s="296"/>
    </row>
    <row r="4" spans="1:10" ht="15.75" thickBot="1">
      <c r="A4" s="344"/>
      <c r="B4" s="344"/>
      <c r="C4" s="344"/>
      <c r="D4" s="344"/>
      <c r="E4" s="344"/>
      <c r="F4" s="344"/>
      <c r="G4" s="344"/>
      <c r="H4" s="344"/>
      <c r="I4" s="344"/>
      <c r="J4" s="344"/>
    </row>
    <row r="5" spans="1:10" ht="51.75" customHeight="1">
      <c r="A5" s="345" t="s">
        <v>256</v>
      </c>
      <c r="B5" s="348" t="s">
        <v>123</v>
      </c>
      <c r="C5" s="348" t="s">
        <v>54</v>
      </c>
      <c r="D5" s="348"/>
      <c r="E5" s="348"/>
      <c r="F5" s="348"/>
      <c r="G5" s="348" t="s">
        <v>257</v>
      </c>
      <c r="H5" s="348"/>
      <c r="I5" s="348" t="s">
        <v>258</v>
      </c>
      <c r="J5" s="351"/>
    </row>
    <row r="6" spans="1:10" ht="21.75" customHeight="1">
      <c r="A6" s="346"/>
      <c r="B6" s="349"/>
      <c r="C6" s="349" t="s">
        <v>349</v>
      </c>
      <c r="D6" s="349" t="s">
        <v>259</v>
      </c>
      <c r="E6" s="349"/>
      <c r="F6" s="349" t="s">
        <v>350</v>
      </c>
      <c r="G6" s="349" t="s">
        <v>260</v>
      </c>
      <c r="H6" s="349" t="s">
        <v>350</v>
      </c>
      <c r="I6" s="349" t="s">
        <v>260</v>
      </c>
      <c r="J6" s="352" t="s">
        <v>350</v>
      </c>
    </row>
    <row r="7" spans="1:10" ht="15.75" thickBot="1">
      <c r="A7" s="347"/>
      <c r="B7" s="350"/>
      <c r="C7" s="350"/>
      <c r="D7" s="122" t="s">
        <v>261</v>
      </c>
      <c r="E7" s="122" t="s">
        <v>262</v>
      </c>
      <c r="F7" s="350"/>
      <c r="G7" s="350"/>
      <c r="H7" s="350"/>
      <c r="I7" s="350"/>
      <c r="J7" s="353"/>
    </row>
    <row r="8" spans="1:10">
      <c r="A8" s="48">
        <v>1</v>
      </c>
      <c r="B8" s="123">
        <v>2</v>
      </c>
      <c r="C8" s="181">
        <v>3</v>
      </c>
      <c r="D8" s="181">
        <v>4</v>
      </c>
      <c r="E8" s="181">
        <v>5</v>
      </c>
      <c r="F8" s="181">
        <v>6</v>
      </c>
      <c r="G8" s="181">
        <v>7</v>
      </c>
      <c r="H8" s="181">
        <v>8</v>
      </c>
      <c r="I8" s="123" t="s">
        <v>263</v>
      </c>
      <c r="J8" s="124" t="s">
        <v>264</v>
      </c>
    </row>
    <row r="9" spans="1:10">
      <c r="A9" s="261"/>
      <c r="B9" s="43" t="s">
        <v>100</v>
      </c>
      <c r="C9" s="182">
        <f>D9+E9</f>
        <v>0</v>
      </c>
      <c r="D9" s="60"/>
      <c r="E9" s="60"/>
      <c r="F9" s="60"/>
      <c r="G9" s="213"/>
      <c r="H9" s="213"/>
      <c r="I9" s="182">
        <f>ROUND(C9*G9/100,0)</f>
        <v>0</v>
      </c>
      <c r="J9" s="183">
        <f>ROUND(F9*H9/100,0)</f>
        <v>0</v>
      </c>
    </row>
    <row r="10" spans="1:10">
      <c r="A10" s="261"/>
      <c r="B10" s="43" t="s">
        <v>101</v>
      </c>
      <c r="C10" s="182">
        <f>D10+E10</f>
        <v>0</v>
      </c>
      <c r="D10" s="60"/>
      <c r="E10" s="60"/>
      <c r="F10" s="60"/>
      <c r="G10" s="213"/>
      <c r="H10" s="213"/>
      <c r="I10" s="182">
        <f>ROUND(C10*G10/100,0)</f>
        <v>0</v>
      </c>
      <c r="J10" s="183">
        <f>ROUND(F10*H10/100,0)</f>
        <v>0</v>
      </c>
    </row>
    <row r="11" spans="1:10">
      <c r="A11" s="261"/>
      <c r="B11" s="43" t="s">
        <v>218</v>
      </c>
      <c r="C11" s="182">
        <f>D11+E11</f>
        <v>0</v>
      </c>
      <c r="D11" s="60"/>
      <c r="E11" s="60"/>
      <c r="F11" s="60"/>
      <c r="G11" s="213"/>
      <c r="H11" s="213"/>
      <c r="I11" s="182">
        <f>ROUND(C11*G11/100,0)</f>
        <v>0</v>
      </c>
      <c r="J11" s="183">
        <f>ROUND(F11*H11/100,0)</f>
        <v>0</v>
      </c>
    </row>
    <row r="12" spans="1:10">
      <c r="A12" s="261"/>
      <c r="B12" s="43" t="s">
        <v>219</v>
      </c>
      <c r="C12" s="182">
        <f>D12+E12</f>
        <v>0</v>
      </c>
      <c r="D12" s="60"/>
      <c r="E12" s="60"/>
      <c r="F12" s="60"/>
      <c r="G12" s="213"/>
      <c r="H12" s="213"/>
      <c r="I12" s="182">
        <f>ROUND(C12*G12/100,0)</f>
        <v>0</v>
      </c>
      <c r="J12" s="183">
        <f>ROUND(F12*H12/100,0)</f>
        <v>0</v>
      </c>
    </row>
    <row r="13" spans="1:10" ht="15.75" thickBot="1">
      <c r="A13" s="262"/>
      <c r="B13" s="45" t="s">
        <v>220</v>
      </c>
      <c r="C13" s="184">
        <f>D13+E13</f>
        <v>0</v>
      </c>
      <c r="D13" s="62"/>
      <c r="E13" s="62"/>
      <c r="F13" s="62"/>
      <c r="G13" s="214"/>
      <c r="H13" s="214"/>
      <c r="I13" s="182">
        <f>ROUND(C13*G13/100,0)</f>
        <v>0</v>
      </c>
      <c r="J13" s="183">
        <f>ROUND(F13*H13/100,0)</f>
        <v>0</v>
      </c>
    </row>
    <row r="14" spans="1:10" ht="15.75" thickBot="1">
      <c r="A14" s="125" t="s">
        <v>265</v>
      </c>
      <c r="B14" s="47" t="s">
        <v>221</v>
      </c>
      <c r="C14" s="185">
        <f>SUM(C9:C13)</f>
        <v>0</v>
      </c>
      <c r="D14" s="185">
        <f>SUM(D9:D13)</f>
        <v>0</v>
      </c>
      <c r="E14" s="185">
        <f>SUM(E9:E13)</f>
        <v>0</v>
      </c>
      <c r="F14" s="185">
        <f>SUM(F9:F13)</f>
        <v>0</v>
      </c>
      <c r="G14" s="186" t="s">
        <v>34</v>
      </c>
      <c r="H14" s="186" t="s">
        <v>34</v>
      </c>
      <c r="I14" s="187" t="s">
        <v>34</v>
      </c>
      <c r="J14" s="188" t="s">
        <v>34</v>
      </c>
    </row>
    <row r="15" spans="1:10" ht="30">
      <c r="A15" s="189" t="s">
        <v>266</v>
      </c>
      <c r="B15" s="49" t="s">
        <v>11</v>
      </c>
      <c r="C15" s="190" t="s">
        <v>34</v>
      </c>
      <c r="D15" s="190" t="s">
        <v>34</v>
      </c>
      <c r="E15" s="190" t="s">
        <v>34</v>
      </c>
      <c r="F15" s="190" t="s">
        <v>34</v>
      </c>
      <c r="G15" s="190" t="s">
        <v>34</v>
      </c>
      <c r="H15" s="190" t="s">
        <v>34</v>
      </c>
      <c r="I15" s="191">
        <f>SUM(I9:I13)</f>
        <v>0</v>
      </c>
      <c r="J15" s="192">
        <f>SUM(J9:J13)</f>
        <v>0</v>
      </c>
    </row>
    <row r="16" spans="1:10" ht="30">
      <c r="A16" s="126" t="s">
        <v>267</v>
      </c>
      <c r="B16" s="43" t="s">
        <v>13</v>
      </c>
      <c r="C16" s="193" t="s">
        <v>34</v>
      </c>
      <c r="D16" s="193" t="s">
        <v>34</v>
      </c>
      <c r="E16" s="193" t="s">
        <v>34</v>
      </c>
      <c r="F16" s="193" t="s">
        <v>34</v>
      </c>
      <c r="G16" s="193" t="s">
        <v>34</v>
      </c>
      <c r="H16" s="193" t="s">
        <v>34</v>
      </c>
      <c r="I16" s="194"/>
      <c r="J16" s="195"/>
    </row>
    <row r="17" spans="1:10" ht="30.75" thickBot="1">
      <c r="A17" s="196" t="s">
        <v>268</v>
      </c>
      <c r="B17" s="197" t="s">
        <v>15</v>
      </c>
      <c r="C17" s="198" t="s">
        <v>34</v>
      </c>
      <c r="D17" s="198" t="s">
        <v>34</v>
      </c>
      <c r="E17" s="198" t="s">
        <v>34</v>
      </c>
      <c r="F17" s="198" t="s">
        <v>34</v>
      </c>
      <c r="G17" s="198" t="s">
        <v>34</v>
      </c>
      <c r="H17" s="198" t="s">
        <v>34</v>
      </c>
      <c r="I17" s="199">
        <f>I16-I15</f>
        <v>0</v>
      </c>
      <c r="J17" s="200">
        <f>J16-J15</f>
        <v>0</v>
      </c>
    </row>
  </sheetData>
  <sheetProtection sheet="1" selectLockedCells="1"/>
  <mergeCells count="15">
    <mergeCell ref="A2:J2"/>
    <mergeCell ref="A3:J3"/>
    <mergeCell ref="A4:J4"/>
    <mergeCell ref="A5:A7"/>
    <mergeCell ref="B5:B7"/>
    <mergeCell ref="C5:F5"/>
    <mergeCell ref="G5:H5"/>
    <mergeCell ref="I5:J5"/>
    <mergeCell ref="C6:C7"/>
    <mergeCell ref="D6:E6"/>
    <mergeCell ref="F6:F7"/>
    <mergeCell ref="G6:G7"/>
    <mergeCell ref="H6:H7"/>
    <mergeCell ref="I6:I7"/>
    <mergeCell ref="J6:J7"/>
  </mergeCells>
  <conditionalFormatting sqref="C14">
    <cfRule type="cellIs" dxfId="0" priority="1" operator="notEqual">
      <formula xml:space="preserve"> BCM_040_4</formula>
    </cfRule>
  </conditionalFormatting>
  <printOptions horizontalCentered="1"/>
  <pageMargins left="0.51181102362204722" right="0.51181102362204722" top="0.74803149606299213" bottom="0.74803149606299213" header="0.31496062992125984" footer="0.31496062992125984"/>
  <pageSetup paperSize="9" scale="88" orientation="landscape" r:id="rId1"/>
  <ignoredErrors>
    <ignoredError sqref="D14:F14" formulaRange="1"/>
    <ignoredError sqref="B9:B17" numberStoredAsText="1"/>
  </ignoredErrors>
  <legacyDrawing r:id="rId2"/>
</worksheet>
</file>

<file path=xl/worksheets/sheet9.xml><?xml version="1.0" encoding="utf-8"?>
<worksheet xmlns="http://schemas.openxmlformats.org/spreadsheetml/2006/main" xmlns:r="http://schemas.openxmlformats.org/officeDocument/2006/relationships">
  <sheetPr codeName="Sheet10"/>
  <dimension ref="A1:E34"/>
  <sheetViews>
    <sheetView workbookViewId="0">
      <selection activeCell="D5" sqref="D5"/>
    </sheetView>
  </sheetViews>
  <sheetFormatPr defaultRowHeight="15"/>
  <cols>
    <col min="1" max="1" width="42" style="127" customWidth="1"/>
    <col min="2" max="2" width="17.140625" style="127" customWidth="1"/>
    <col min="3" max="4" width="15.7109375" style="127" customWidth="1"/>
    <col min="5" max="16384" width="9.140625" style="127"/>
  </cols>
  <sheetData>
    <row r="1" spans="1:5" s="134" customFormat="1" ht="12">
      <c r="A1" s="133"/>
      <c r="D1" s="132" t="s">
        <v>338</v>
      </c>
    </row>
    <row r="2" spans="1:5" s="131" customFormat="1" ht="18.75">
      <c r="A2" s="354" t="s">
        <v>337</v>
      </c>
      <c r="B2" s="354"/>
      <c r="C2" s="354"/>
      <c r="D2" s="354"/>
    </row>
    <row r="3" spans="1:5" ht="15.75" thickBot="1">
      <c r="A3" s="361"/>
      <c r="B3" s="361"/>
      <c r="C3" s="361"/>
    </row>
    <row r="4" spans="1:5" s="73" customFormat="1">
      <c r="A4" s="355" t="s">
        <v>363</v>
      </c>
      <c r="B4" s="356"/>
      <c r="C4" s="356"/>
      <c r="D4" s="357"/>
      <c r="E4" s="220"/>
    </row>
    <row r="5" spans="1:5" s="73" customFormat="1">
      <c r="A5" s="221" t="s">
        <v>357</v>
      </c>
      <c r="B5" s="279">
        <f>MT_14</f>
        <v>0</v>
      </c>
      <c r="C5" s="222" t="s">
        <v>358</v>
      </c>
      <c r="D5" s="223"/>
    </row>
    <row r="6" spans="1:5" s="73" customFormat="1">
      <c r="A6" s="221" t="s">
        <v>359</v>
      </c>
      <c r="B6" s="272"/>
      <c r="C6" s="224" t="s">
        <v>360</v>
      </c>
      <c r="D6" s="271"/>
      <c r="E6" s="225"/>
    </row>
    <row r="7" spans="1:5" s="73" customFormat="1">
      <c r="A7" s="221" t="s">
        <v>364</v>
      </c>
      <c r="B7" s="362"/>
      <c r="C7" s="362"/>
      <c r="D7" s="363"/>
    </row>
    <row r="8" spans="1:5" s="73" customFormat="1">
      <c r="A8" s="358" t="s">
        <v>365</v>
      </c>
      <c r="B8" s="359"/>
      <c r="C8" s="360"/>
      <c r="D8" s="246"/>
      <c r="E8" s="222"/>
    </row>
    <row r="9" spans="1:5" s="73" customFormat="1">
      <c r="A9" s="364" t="s">
        <v>361</v>
      </c>
      <c r="B9" s="365"/>
      <c r="C9" s="366"/>
      <c r="D9" s="246"/>
    </row>
    <row r="10" spans="1:5" s="73" customFormat="1">
      <c r="A10" s="280" t="s">
        <v>366</v>
      </c>
      <c r="B10" s="282">
        <f>ODT</f>
        <v>0</v>
      </c>
      <c r="C10" s="281"/>
      <c r="D10" s="246"/>
    </row>
    <row r="11" spans="1:5" s="73" customFormat="1">
      <c r="A11" s="358" t="s">
        <v>367</v>
      </c>
      <c r="B11" s="359"/>
      <c r="C11" s="74"/>
      <c r="D11" s="246"/>
    </row>
    <row r="12" spans="1:5" s="73" customFormat="1" ht="45" customHeight="1">
      <c r="A12" s="358" t="s">
        <v>368</v>
      </c>
      <c r="B12" s="359"/>
      <c r="C12" s="359"/>
      <c r="D12" s="246"/>
      <c r="E12" s="220"/>
    </row>
    <row r="13" spans="1:5" s="73" customFormat="1">
      <c r="A13" s="358" t="s">
        <v>369</v>
      </c>
      <c r="B13" s="359"/>
      <c r="C13" s="360"/>
      <c r="D13" s="246"/>
      <c r="E13" s="220"/>
    </row>
    <row r="14" spans="1:5" s="73" customFormat="1">
      <c r="A14" s="376" t="s">
        <v>362</v>
      </c>
      <c r="B14" s="377"/>
      <c r="C14" s="378"/>
      <c r="D14" s="246"/>
      <c r="E14" s="220"/>
    </row>
    <row r="15" spans="1:5" s="73" customFormat="1">
      <c r="A15" s="373" t="s">
        <v>269</v>
      </c>
      <c r="B15" s="374"/>
      <c r="C15" s="374"/>
      <c r="D15" s="375"/>
      <c r="E15" s="217"/>
    </row>
    <row r="16" spans="1:5" s="73" customFormat="1">
      <c r="A16" s="369" t="s">
        <v>270</v>
      </c>
      <c r="B16" s="370"/>
      <c r="C16" s="218" t="s">
        <v>326</v>
      </c>
      <c r="D16" s="246"/>
      <c r="E16" s="216"/>
    </row>
    <row r="17" spans="1:5" s="73" customFormat="1">
      <c r="A17" s="369" t="s">
        <v>352</v>
      </c>
      <c r="B17" s="370"/>
      <c r="C17" s="218" t="s">
        <v>326</v>
      </c>
      <c r="D17" s="246"/>
      <c r="E17" s="216"/>
    </row>
    <row r="18" spans="1:5" s="73" customFormat="1">
      <c r="A18" s="367" t="s">
        <v>271</v>
      </c>
      <c r="B18" s="368"/>
      <c r="C18" s="218" t="s">
        <v>34</v>
      </c>
      <c r="D18" s="273" t="s">
        <v>34</v>
      </c>
      <c r="E18" s="219"/>
    </row>
    <row r="19" spans="1:5" s="73" customFormat="1">
      <c r="A19" s="369" t="s">
        <v>353</v>
      </c>
      <c r="B19" s="370"/>
      <c r="C19" s="371" t="s">
        <v>327</v>
      </c>
      <c r="D19" s="246"/>
      <c r="E19" s="216"/>
    </row>
    <row r="20" spans="1:5" s="73" customFormat="1">
      <c r="A20" s="369" t="s">
        <v>354</v>
      </c>
      <c r="B20" s="370"/>
      <c r="C20" s="372"/>
      <c r="D20" s="246"/>
      <c r="E20" s="216"/>
    </row>
    <row r="21" spans="1:5" s="73" customFormat="1" ht="15" customHeight="1">
      <c r="A21" s="369" t="s">
        <v>272</v>
      </c>
      <c r="B21" s="370"/>
      <c r="C21" s="218" t="s">
        <v>34</v>
      </c>
      <c r="D21" s="274" t="s">
        <v>34</v>
      </c>
      <c r="E21" s="216"/>
    </row>
    <row r="22" spans="1:5" s="73" customFormat="1" ht="15" customHeight="1">
      <c r="A22" s="369" t="s">
        <v>355</v>
      </c>
      <c r="B22" s="370"/>
      <c r="C22" s="371" t="s">
        <v>327</v>
      </c>
      <c r="D22" s="246"/>
      <c r="E22" s="216"/>
    </row>
    <row r="23" spans="1:5" s="73" customFormat="1">
      <c r="A23" s="369" t="s">
        <v>356</v>
      </c>
      <c r="B23" s="370"/>
      <c r="C23" s="372"/>
      <c r="D23" s="246"/>
      <c r="E23" s="216"/>
    </row>
    <row r="24" spans="1:5" s="73" customFormat="1" ht="15" customHeight="1">
      <c r="A24" s="369" t="s">
        <v>273</v>
      </c>
      <c r="B24" s="370"/>
      <c r="C24" s="218" t="s">
        <v>34</v>
      </c>
      <c r="D24" s="274" t="s">
        <v>34</v>
      </c>
      <c r="E24" s="216"/>
    </row>
    <row r="25" spans="1:5" s="73" customFormat="1" ht="15" customHeight="1">
      <c r="A25" s="369" t="s">
        <v>355</v>
      </c>
      <c r="B25" s="370"/>
      <c r="C25" s="371" t="s">
        <v>327</v>
      </c>
      <c r="D25" s="246"/>
      <c r="E25" s="216"/>
    </row>
    <row r="26" spans="1:5" s="73" customFormat="1">
      <c r="A26" s="369" t="s">
        <v>356</v>
      </c>
      <c r="B26" s="370"/>
      <c r="C26" s="372"/>
      <c r="D26" s="246"/>
      <c r="E26" s="216"/>
    </row>
    <row r="27" spans="1:5">
      <c r="A27" s="381"/>
      <c r="B27" s="382"/>
      <c r="C27" s="382"/>
      <c r="D27" s="383"/>
    </row>
    <row r="28" spans="1:5" ht="30" customHeight="1">
      <c r="A28" s="389" t="s">
        <v>343</v>
      </c>
      <c r="B28" s="390"/>
      <c r="C28" s="391"/>
      <c r="D28" s="275">
        <f>SUM(D29:D32)</f>
        <v>0</v>
      </c>
    </row>
    <row r="29" spans="1:5" ht="15.75" customHeight="1">
      <c r="A29" s="373" t="s">
        <v>339</v>
      </c>
      <c r="B29" s="379"/>
      <c r="C29" s="380"/>
      <c r="D29" s="246"/>
    </row>
    <row r="30" spans="1:5" ht="15.75" customHeight="1">
      <c r="A30" s="373" t="s">
        <v>340</v>
      </c>
      <c r="B30" s="379"/>
      <c r="C30" s="380"/>
      <c r="D30" s="246"/>
    </row>
    <row r="31" spans="1:5" ht="15.75" customHeight="1">
      <c r="A31" s="373" t="s">
        <v>341</v>
      </c>
      <c r="B31" s="379"/>
      <c r="C31" s="380"/>
      <c r="D31" s="246"/>
    </row>
    <row r="32" spans="1:5" ht="15.75" customHeight="1">
      <c r="A32" s="373" t="s">
        <v>342</v>
      </c>
      <c r="B32" s="379"/>
      <c r="C32" s="380"/>
      <c r="D32" s="246"/>
    </row>
    <row r="33" spans="1:4">
      <c r="A33" s="384" t="s">
        <v>344</v>
      </c>
      <c r="B33" s="385"/>
      <c r="C33" s="385"/>
      <c r="D33" s="246"/>
    </row>
    <row r="34" spans="1:4" ht="15.75" thickBot="1">
      <c r="A34" s="386" t="s">
        <v>345</v>
      </c>
      <c r="B34" s="387"/>
      <c r="C34" s="388"/>
      <c r="D34" s="250"/>
    </row>
  </sheetData>
  <sheetProtection sheet="1" selectLockedCells="1"/>
  <mergeCells count="33">
    <mergeCell ref="A31:C31"/>
    <mergeCell ref="A27:D27"/>
    <mergeCell ref="A33:C33"/>
    <mergeCell ref="A34:C34"/>
    <mergeCell ref="A21:B21"/>
    <mergeCell ref="A22:B22"/>
    <mergeCell ref="C22:C23"/>
    <mergeCell ref="A23:B23"/>
    <mergeCell ref="A24:B24"/>
    <mergeCell ref="A25:B25"/>
    <mergeCell ref="C25:C26"/>
    <mergeCell ref="A26:B26"/>
    <mergeCell ref="A32:C32"/>
    <mergeCell ref="A28:C28"/>
    <mergeCell ref="A29:C29"/>
    <mergeCell ref="A30:C30"/>
    <mergeCell ref="A12:C12"/>
    <mergeCell ref="B7:D7"/>
    <mergeCell ref="A9:C9"/>
    <mergeCell ref="A18:B18"/>
    <mergeCell ref="A19:B19"/>
    <mergeCell ref="C19:C20"/>
    <mergeCell ref="A20:B20"/>
    <mergeCell ref="A13:C13"/>
    <mergeCell ref="A15:D15"/>
    <mergeCell ref="A16:B16"/>
    <mergeCell ref="A17:B17"/>
    <mergeCell ref="A14:C14"/>
    <mergeCell ref="A2:D2"/>
    <mergeCell ref="A4:D4"/>
    <mergeCell ref="A8:C8"/>
    <mergeCell ref="A11:B11"/>
    <mergeCell ref="A3:C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910</vt:i4>
      </vt:variant>
    </vt:vector>
  </HeadingPairs>
  <TitlesOfParts>
    <vt:vector size="919" baseType="lpstr">
      <vt:lpstr>1_MT</vt:lpstr>
      <vt:lpstr>2_SF</vt:lpstr>
      <vt:lpstr>3_CAD</vt:lpstr>
      <vt:lpstr>4_CDB</vt:lpstr>
      <vt:lpstr>5_VC</vt:lpstr>
      <vt:lpstr>6_CP</vt:lpstr>
      <vt:lpstr>7_FN</vt:lpstr>
      <vt:lpstr>8_PN</vt:lpstr>
      <vt:lpstr>10_DG</vt:lpstr>
      <vt:lpstr>BCM_010_3</vt:lpstr>
      <vt:lpstr>BCM_010_4</vt:lpstr>
      <vt:lpstr>BCM_020_3</vt:lpstr>
      <vt:lpstr>BCM_020_4</vt:lpstr>
      <vt:lpstr>BCM_030_3</vt:lpstr>
      <vt:lpstr>BCM_030_4</vt:lpstr>
      <vt:lpstr>BCM_040_3</vt:lpstr>
      <vt:lpstr>BCM_040_4</vt:lpstr>
      <vt:lpstr>BCM_050_3</vt:lpstr>
      <vt:lpstr>BCM_050_4</vt:lpstr>
      <vt:lpstr>BCM_060_3</vt:lpstr>
      <vt:lpstr>BCM_060_4</vt:lpstr>
      <vt:lpstr>BCM_070_3</vt:lpstr>
      <vt:lpstr>BCM_070_4</vt:lpstr>
      <vt:lpstr>BCM_080_3</vt:lpstr>
      <vt:lpstr>BCM_080_4</vt:lpstr>
      <vt:lpstr>BCM_090_3</vt:lpstr>
      <vt:lpstr>BCM_090_4</vt:lpstr>
      <vt:lpstr>BCM_100_3</vt:lpstr>
      <vt:lpstr>BCM_100_4</vt:lpstr>
      <vt:lpstr>BCM_110_3</vt:lpstr>
      <vt:lpstr>BCM_110_4</vt:lpstr>
      <vt:lpstr>BCM_120_3</vt:lpstr>
      <vt:lpstr>BCM_120_4</vt:lpstr>
      <vt:lpstr>BCM_130_3</vt:lpstr>
      <vt:lpstr>BCM_130_4</vt:lpstr>
      <vt:lpstr>BCM_140_3</vt:lpstr>
      <vt:lpstr>BCM_140_4</vt:lpstr>
      <vt:lpstr>BCM_150_3</vt:lpstr>
      <vt:lpstr>BCM_150_4</vt:lpstr>
      <vt:lpstr>BCM_160_4</vt:lpstr>
      <vt:lpstr>BCM_170_3</vt:lpstr>
      <vt:lpstr>BCM_170_4</vt:lpstr>
      <vt:lpstr>BCM_180_4</vt:lpstr>
      <vt:lpstr>BCM_190_4</vt:lpstr>
      <vt:lpstr>BCM_200_3</vt:lpstr>
      <vt:lpstr>BCM_200_4</vt:lpstr>
      <vt:lpstr>BCM_210_3</vt:lpstr>
      <vt:lpstr>BCM_210_4</vt:lpstr>
      <vt:lpstr>BCM_220_3</vt:lpstr>
      <vt:lpstr>BCM_220_4</vt:lpstr>
      <vt:lpstr>CAD_1</vt:lpstr>
      <vt:lpstr>CAD_10</vt:lpstr>
      <vt:lpstr>CAD_100</vt:lpstr>
      <vt:lpstr>CAD_101</vt:lpstr>
      <vt:lpstr>CAD_102</vt:lpstr>
      <vt:lpstr>CAD_103</vt:lpstr>
      <vt:lpstr>CAD_104</vt:lpstr>
      <vt:lpstr>CAD_105</vt:lpstr>
      <vt:lpstr>CAD_106</vt:lpstr>
      <vt:lpstr>CAD_107</vt:lpstr>
      <vt:lpstr>CAD_108</vt:lpstr>
      <vt:lpstr>CAD_109</vt:lpstr>
      <vt:lpstr>CAD_11</vt:lpstr>
      <vt:lpstr>CAD_110</vt:lpstr>
      <vt:lpstr>CAD_111</vt:lpstr>
      <vt:lpstr>CAD_112</vt:lpstr>
      <vt:lpstr>CAD_113</vt:lpstr>
      <vt:lpstr>CAD_114</vt:lpstr>
      <vt:lpstr>CAD_115</vt:lpstr>
      <vt:lpstr>CAD_116</vt:lpstr>
      <vt:lpstr>CAD_117</vt:lpstr>
      <vt:lpstr>CAD_118</vt:lpstr>
      <vt:lpstr>CAD_119</vt:lpstr>
      <vt:lpstr>CAD_12</vt:lpstr>
      <vt:lpstr>CAD_120</vt:lpstr>
      <vt:lpstr>CAD_121</vt:lpstr>
      <vt:lpstr>CAD_122</vt:lpstr>
      <vt:lpstr>CAD_123</vt:lpstr>
      <vt:lpstr>CAD_124</vt:lpstr>
      <vt:lpstr>CAD_125</vt:lpstr>
      <vt:lpstr>CAD_126</vt:lpstr>
      <vt:lpstr>CAD_127</vt:lpstr>
      <vt:lpstr>CAD_128</vt:lpstr>
      <vt:lpstr>CAD_129</vt:lpstr>
      <vt:lpstr>CAD_13</vt:lpstr>
      <vt:lpstr>CAD_130</vt:lpstr>
      <vt:lpstr>CAD_131</vt:lpstr>
      <vt:lpstr>CAD_132</vt:lpstr>
      <vt:lpstr>CAD_133</vt:lpstr>
      <vt:lpstr>CAD_134</vt:lpstr>
      <vt:lpstr>CAD_135</vt:lpstr>
      <vt:lpstr>CAD_136</vt:lpstr>
      <vt:lpstr>CAD_137</vt:lpstr>
      <vt:lpstr>CAD_138</vt:lpstr>
      <vt:lpstr>CAD_139</vt:lpstr>
      <vt:lpstr>CAD_14</vt:lpstr>
      <vt:lpstr>CAD_140</vt:lpstr>
      <vt:lpstr>CAD_141</vt:lpstr>
      <vt:lpstr>CAD_142</vt:lpstr>
      <vt:lpstr>CAD_143</vt:lpstr>
      <vt:lpstr>CAD_144</vt:lpstr>
      <vt:lpstr>CAD_145</vt:lpstr>
      <vt:lpstr>CAD_146</vt:lpstr>
      <vt:lpstr>CAD_147</vt:lpstr>
      <vt:lpstr>CAD_148</vt:lpstr>
      <vt:lpstr>CAD_149</vt:lpstr>
      <vt:lpstr>CAD_15</vt:lpstr>
      <vt:lpstr>CAD_150</vt:lpstr>
      <vt:lpstr>CAD_151</vt:lpstr>
      <vt:lpstr>CAD_152</vt:lpstr>
      <vt:lpstr>CAD_153</vt:lpstr>
      <vt:lpstr>CAD_154</vt:lpstr>
      <vt:lpstr>CAD_155</vt:lpstr>
      <vt:lpstr>CAD_156</vt:lpstr>
      <vt:lpstr>CAD_157</vt:lpstr>
      <vt:lpstr>CAD_158</vt:lpstr>
      <vt:lpstr>CAD_159</vt:lpstr>
      <vt:lpstr>CAD_16</vt:lpstr>
      <vt:lpstr>CAD_160</vt:lpstr>
      <vt:lpstr>CAD_161</vt:lpstr>
      <vt:lpstr>CAD_162</vt:lpstr>
      <vt:lpstr>CAD_163</vt:lpstr>
      <vt:lpstr>CAD_164</vt:lpstr>
      <vt:lpstr>CAD_165</vt:lpstr>
      <vt:lpstr>CAD_166</vt:lpstr>
      <vt:lpstr>CAD_167</vt:lpstr>
      <vt:lpstr>CAD_168</vt:lpstr>
      <vt:lpstr>CAD_169</vt:lpstr>
      <vt:lpstr>CAD_17</vt:lpstr>
      <vt:lpstr>CAD_170</vt:lpstr>
      <vt:lpstr>CAD_171</vt:lpstr>
      <vt:lpstr>CAD_172</vt:lpstr>
      <vt:lpstr>CAD_173</vt:lpstr>
      <vt:lpstr>CAD_174</vt:lpstr>
      <vt:lpstr>CAD_175</vt:lpstr>
      <vt:lpstr>CAD_176</vt:lpstr>
      <vt:lpstr>CAD_177</vt:lpstr>
      <vt:lpstr>CAD_178</vt:lpstr>
      <vt:lpstr>CAD_179</vt:lpstr>
      <vt:lpstr>CAD_18</vt:lpstr>
      <vt:lpstr>CAD_180</vt:lpstr>
      <vt:lpstr>CAD_181</vt:lpstr>
      <vt:lpstr>CAD_182</vt:lpstr>
      <vt:lpstr>CAD_183</vt:lpstr>
      <vt:lpstr>CAD_184</vt:lpstr>
      <vt:lpstr>CAD_185</vt:lpstr>
      <vt:lpstr>CAD_186</vt:lpstr>
      <vt:lpstr>CAD_187</vt:lpstr>
      <vt:lpstr>CAD_188</vt:lpstr>
      <vt:lpstr>CAD_189</vt:lpstr>
      <vt:lpstr>CAD_19</vt:lpstr>
      <vt:lpstr>CAD_190</vt:lpstr>
      <vt:lpstr>CAD_191</vt:lpstr>
      <vt:lpstr>CAD_192</vt:lpstr>
      <vt:lpstr>CAD_193</vt:lpstr>
      <vt:lpstr>CAD_194</vt:lpstr>
      <vt:lpstr>CAD_195</vt:lpstr>
      <vt:lpstr>CAD_196</vt:lpstr>
      <vt:lpstr>CAD_197</vt:lpstr>
      <vt:lpstr>CAD_198</vt:lpstr>
      <vt:lpstr>CAD_199</vt:lpstr>
      <vt:lpstr>CAD_2</vt:lpstr>
      <vt:lpstr>CAD_20</vt:lpstr>
      <vt:lpstr>CAD_200</vt:lpstr>
      <vt:lpstr>CAD_201</vt:lpstr>
      <vt:lpstr>CAD_202</vt:lpstr>
      <vt:lpstr>CAD_203</vt:lpstr>
      <vt:lpstr>CAD_204</vt:lpstr>
      <vt:lpstr>CAD_205</vt:lpstr>
      <vt:lpstr>CAD_206</vt:lpstr>
      <vt:lpstr>CAD_207</vt:lpstr>
      <vt:lpstr>CAD_208</vt:lpstr>
      <vt:lpstr>CAD_209</vt:lpstr>
      <vt:lpstr>CAD_21</vt:lpstr>
      <vt:lpstr>CAD_210</vt:lpstr>
      <vt:lpstr>CAD_211</vt:lpstr>
      <vt:lpstr>CAD_212</vt:lpstr>
      <vt:lpstr>CAD_213</vt:lpstr>
      <vt:lpstr>CAD_214</vt:lpstr>
      <vt:lpstr>CAD_215</vt:lpstr>
      <vt:lpstr>CAD_216</vt:lpstr>
      <vt:lpstr>CAD_217</vt:lpstr>
      <vt:lpstr>CAD_218</vt:lpstr>
      <vt:lpstr>CAD_219</vt:lpstr>
      <vt:lpstr>CAD_22</vt:lpstr>
      <vt:lpstr>CAD_220</vt:lpstr>
      <vt:lpstr>CAD_221</vt:lpstr>
      <vt:lpstr>CAD_222</vt:lpstr>
      <vt:lpstr>CAD_223</vt:lpstr>
      <vt:lpstr>CAD_224</vt:lpstr>
      <vt:lpstr>CAD_225</vt:lpstr>
      <vt:lpstr>CAD_226</vt:lpstr>
      <vt:lpstr>CAD_227</vt:lpstr>
      <vt:lpstr>CAD_228</vt:lpstr>
      <vt:lpstr>CAD_229</vt:lpstr>
      <vt:lpstr>CAD_23</vt:lpstr>
      <vt:lpstr>CAD_230</vt:lpstr>
      <vt:lpstr>CAD_231</vt:lpstr>
      <vt:lpstr>CAD_232</vt:lpstr>
      <vt:lpstr>CAD_233</vt:lpstr>
      <vt:lpstr>CAD_234</vt:lpstr>
      <vt:lpstr>CAD_235</vt:lpstr>
      <vt:lpstr>CAD_236</vt:lpstr>
      <vt:lpstr>CAD_237</vt:lpstr>
      <vt:lpstr>CAD_238</vt:lpstr>
      <vt:lpstr>CAD_239</vt:lpstr>
      <vt:lpstr>CAD_24</vt:lpstr>
      <vt:lpstr>CAD_240</vt:lpstr>
      <vt:lpstr>CAD_241</vt:lpstr>
      <vt:lpstr>CAD_242</vt:lpstr>
      <vt:lpstr>CAD_243</vt:lpstr>
      <vt:lpstr>CAD_244</vt:lpstr>
      <vt:lpstr>CAD_245</vt:lpstr>
      <vt:lpstr>CAD_246</vt:lpstr>
      <vt:lpstr>CAD_247</vt:lpstr>
      <vt:lpstr>CAD_248</vt:lpstr>
      <vt:lpstr>CAD_249</vt:lpstr>
      <vt:lpstr>CAD_25</vt:lpstr>
      <vt:lpstr>CAD_250</vt:lpstr>
      <vt:lpstr>CAD_251</vt:lpstr>
      <vt:lpstr>CAD_252</vt:lpstr>
      <vt:lpstr>CAD_253</vt:lpstr>
      <vt:lpstr>CAD_254</vt:lpstr>
      <vt:lpstr>CAD_255</vt:lpstr>
      <vt:lpstr>CAD_256</vt:lpstr>
      <vt:lpstr>CAD_257</vt:lpstr>
      <vt:lpstr>CAD_258</vt:lpstr>
      <vt:lpstr>CAD_259</vt:lpstr>
      <vt:lpstr>CAD_26</vt:lpstr>
      <vt:lpstr>CAD_260</vt:lpstr>
      <vt:lpstr>CAD_261</vt:lpstr>
      <vt:lpstr>CAD_262</vt:lpstr>
      <vt:lpstr>CAD_263</vt:lpstr>
      <vt:lpstr>CAD_264</vt:lpstr>
      <vt:lpstr>CAD_265</vt:lpstr>
      <vt:lpstr>CAD_266</vt:lpstr>
      <vt:lpstr>CAD_267</vt:lpstr>
      <vt:lpstr>CAD_268</vt:lpstr>
      <vt:lpstr>CAD_269</vt:lpstr>
      <vt:lpstr>CAD_27</vt:lpstr>
      <vt:lpstr>CAD_270</vt:lpstr>
      <vt:lpstr>CAD_271</vt:lpstr>
      <vt:lpstr>CAD_272</vt:lpstr>
      <vt:lpstr>CAD_273</vt:lpstr>
      <vt:lpstr>CAD_274</vt:lpstr>
      <vt:lpstr>CAD_275</vt:lpstr>
      <vt:lpstr>CAD_276</vt:lpstr>
      <vt:lpstr>CAD_277</vt:lpstr>
      <vt:lpstr>CAD_278</vt:lpstr>
      <vt:lpstr>CAD_279</vt:lpstr>
      <vt:lpstr>CAD_28</vt:lpstr>
      <vt:lpstr>CAD_280</vt:lpstr>
      <vt:lpstr>CAD_281</vt:lpstr>
      <vt:lpstr>CAD_282</vt:lpstr>
      <vt:lpstr>CAD_283</vt:lpstr>
      <vt:lpstr>CAD_284</vt:lpstr>
      <vt:lpstr>CAD_285</vt:lpstr>
      <vt:lpstr>CAD_286</vt:lpstr>
      <vt:lpstr>CAD_287</vt:lpstr>
      <vt:lpstr>CAD_288</vt:lpstr>
      <vt:lpstr>CAD_289</vt:lpstr>
      <vt:lpstr>CAD_29</vt:lpstr>
      <vt:lpstr>CAD_290</vt:lpstr>
      <vt:lpstr>CAD_291</vt:lpstr>
      <vt:lpstr>CAD_292</vt:lpstr>
      <vt:lpstr>CAD_293</vt:lpstr>
      <vt:lpstr>CAD_294</vt:lpstr>
      <vt:lpstr>CAD_295</vt:lpstr>
      <vt:lpstr>CAD_296</vt:lpstr>
      <vt:lpstr>CAD_297</vt:lpstr>
      <vt:lpstr>CAD_298</vt:lpstr>
      <vt:lpstr>CAD_299</vt:lpstr>
      <vt:lpstr>CAD_3</vt:lpstr>
      <vt:lpstr>CAD_30</vt:lpstr>
      <vt:lpstr>CAD_300</vt:lpstr>
      <vt:lpstr>CAD_301</vt:lpstr>
      <vt:lpstr>CAD_302</vt:lpstr>
      <vt:lpstr>CAD_303</vt:lpstr>
      <vt:lpstr>CAD_304</vt:lpstr>
      <vt:lpstr>CAD_305</vt:lpstr>
      <vt:lpstr>CAD_306</vt:lpstr>
      <vt:lpstr>CAD_307</vt:lpstr>
      <vt:lpstr>CAD_308</vt:lpstr>
      <vt:lpstr>CAD_309</vt:lpstr>
      <vt:lpstr>CAD_31</vt:lpstr>
      <vt:lpstr>CAD_310</vt:lpstr>
      <vt:lpstr>CAD_311</vt:lpstr>
      <vt:lpstr>CAD_312</vt:lpstr>
      <vt:lpstr>CAD_313</vt:lpstr>
      <vt:lpstr>CAD_314</vt:lpstr>
      <vt:lpstr>CAD_315</vt:lpstr>
      <vt:lpstr>CAD_316</vt:lpstr>
      <vt:lpstr>CAD_317</vt:lpstr>
      <vt:lpstr>CAD_318</vt:lpstr>
      <vt:lpstr>CAD_319</vt:lpstr>
      <vt:lpstr>CAD_32</vt:lpstr>
      <vt:lpstr>CAD_320</vt:lpstr>
      <vt:lpstr>CAD_321</vt:lpstr>
      <vt:lpstr>CAD_322</vt:lpstr>
      <vt:lpstr>CAD_323</vt:lpstr>
      <vt:lpstr>CAD_324</vt:lpstr>
      <vt:lpstr>CAD_325</vt:lpstr>
      <vt:lpstr>CAD_326</vt:lpstr>
      <vt:lpstr>CAD_327</vt:lpstr>
      <vt:lpstr>CAD_328</vt:lpstr>
      <vt:lpstr>CAD_329</vt:lpstr>
      <vt:lpstr>CAD_33</vt:lpstr>
      <vt:lpstr>CAD_330</vt:lpstr>
      <vt:lpstr>CAD_331</vt:lpstr>
      <vt:lpstr>CAD_332</vt:lpstr>
      <vt:lpstr>CAD_333</vt:lpstr>
      <vt:lpstr>CAD_334</vt:lpstr>
      <vt:lpstr>CAD_335</vt:lpstr>
      <vt:lpstr>CAD_336</vt:lpstr>
      <vt:lpstr>CAD_337</vt:lpstr>
      <vt:lpstr>CAD_338</vt:lpstr>
      <vt:lpstr>CAD_339</vt:lpstr>
      <vt:lpstr>CAD_34</vt:lpstr>
      <vt:lpstr>CAD_340</vt:lpstr>
      <vt:lpstr>CAD_341</vt:lpstr>
      <vt:lpstr>CAD_342</vt:lpstr>
      <vt:lpstr>CAD_343</vt:lpstr>
      <vt:lpstr>CAD_344</vt:lpstr>
      <vt:lpstr>CAD_345</vt:lpstr>
      <vt:lpstr>CAD_346</vt:lpstr>
      <vt:lpstr>CAD_347</vt:lpstr>
      <vt:lpstr>CAD_348</vt:lpstr>
      <vt:lpstr>CAD_349</vt:lpstr>
      <vt:lpstr>CAD_35</vt:lpstr>
      <vt:lpstr>CAD_350</vt:lpstr>
      <vt:lpstr>CAD_351</vt:lpstr>
      <vt:lpstr>CAD_352</vt:lpstr>
      <vt:lpstr>CAD_353</vt:lpstr>
      <vt:lpstr>CAD_354</vt:lpstr>
      <vt:lpstr>CAD_355</vt:lpstr>
      <vt:lpstr>CAD_356</vt:lpstr>
      <vt:lpstr>CAD_357</vt:lpstr>
      <vt:lpstr>CAD_358</vt:lpstr>
      <vt:lpstr>CAD_359</vt:lpstr>
      <vt:lpstr>CAD_36</vt:lpstr>
      <vt:lpstr>CAD_360</vt:lpstr>
      <vt:lpstr>CAD_361</vt:lpstr>
      <vt:lpstr>CAD_362</vt:lpstr>
      <vt:lpstr>CAD_363</vt:lpstr>
      <vt:lpstr>CAD_364</vt:lpstr>
      <vt:lpstr>CAD_365</vt:lpstr>
      <vt:lpstr>CAD_366</vt:lpstr>
      <vt:lpstr>CAD_367</vt:lpstr>
      <vt:lpstr>CAD_368</vt:lpstr>
      <vt:lpstr>CAD_369</vt:lpstr>
      <vt:lpstr>CAD_37</vt:lpstr>
      <vt:lpstr>CAD_370</vt:lpstr>
      <vt:lpstr>CAD_371</vt:lpstr>
      <vt:lpstr>CAD_372</vt:lpstr>
      <vt:lpstr>CAD_373</vt:lpstr>
      <vt:lpstr>CAD_374</vt:lpstr>
      <vt:lpstr>CAD_375</vt:lpstr>
      <vt:lpstr>CAD_376</vt:lpstr>
      <vt:lpstr>CAD_377</vt:lpstr>
      <vt:lpstr>CAD_378</vt:lpstr>
      <vt:lpstr>CAD_379</vt:lpstr>
      <vt:lpstr>CAD_38</vt:lpstr>
      <vt:lpstr>CAD_380</vt:lpstr>
      <vt:lpstr>CAD_381</vt:lpstr>
      <vt:lpstr>CAD_382</vt:lpstr>
      <vt:lpstr>CAD_383</vt:lpstr>
      <vt:lpstr>CAD_384</vt:lpstr>
      <vt:lpstr>CAD_385</vt:lpstr>
      <vt:lpstr>CAD_386</vt:lpstr>
      <vt:lpstr>CAD_387</vt:lpstr>
      <vt:lpstr>CAD_388</vt:lpstr>
      <vt:lpstr>CAD_389</vt:lpstr>
      <vt:lpstr>CAD_39</vt:lpstr>
      <vt:lpstr>CAD_390</vt:lpstr>
      <vt:lpstr>CAD_391</vt:lpstr>
      <vt:lpstr>CAD_392</vt:lpstr>
      <vt:lpstr>CAD_393</vt:lpstr>
      <vt:lpstr>CAD_394</vt:lpstr>
      <vt:lpstr>CAD_395</vt:lpstr>
      <vt:lpstr>CAD_396</vt:lpstr>
      <vt:lpstr>CAD_397</vt:lpstr>
      <vt:lpstr>CAD_398</vt:lpstr>
      <vt:lpstr>CAD_399</vt:lpstr>
      <vt:lpstr>CAD_4</vt:lpstr>
      <vt:lpstr>CAD_40</vt:lpstr>
      <vt:lpstr>CAD_400</vt:lpstr>
      <vt:lpstr>CAD_401</vt:lpstr>
      <vt:lpstr>CAD_402</vt:lpstr>
      <vt:lpstr>CAD_403</vt:lpstr>
      <vt:lpstr>CAD_404</vt:lpstr>
      <vt:lpstr>CAD_405</vt:lpstr>
      <vt:lpstr>CAD_406</vt:lpstr>
      <vt:lpstr>CAD_407</vt:lpstr>
      <vt:lpstr>CAD_408</vt:lpstr>
      <vt:lpstr>CAD_41</vt:lpstr>
      <vt:lpstr>CAD_42</vt:lpstr>
      <vt:lpstr>CAD_43</vt:lpstr>
      <vt:lpstr>CAD_44</vt:lpstr>
      <vt:lpstr>CAD_45</vt:lpstr>
      <vt:lpstr>CAD_46</vt:lpstr>
      <vt:lpstr>CAD_47</vt:lpstr>
      <vt:lpstr>CAD_48</vt:lpstr>
      <vt:lpstr>CAD_49</vt:lpstr>
      <vt:lpstr>CAD_5</vt:lpstr>
      <vt:lpstr>CAD_50</vt:lpstr>
      <vt:lpstr>CAD_51</vt:lpstr>
      <vt:lpstr>CAD_52</vt:lpstr>
      <vt:lpstr>CAD_53</vt:lpstr>
      <vt:lpstr>CAD_54</vt:lpstr>
      <vt:lpstr>CAD_55</vt:lpstr>
      <vt:lpstr>CAD_56</vt:lpstr>
      <vt:lpstr>CAD_57</vt:lpstr>
      <vt:lpstr>CAD_58</vt:lpstr>
      <vt:lpstr>CAD_59</vt:lpstr>
      <vt:lpstr>CAD_6</vt:lpstr>
      <vt:lpstr>CAD_60</vt:lpstr>
      <vt:lpstr>CAD_61</vt:lpstr>
      <vt:lpstr>CAD_62</vt:lpstr>
      <vt:lpstr>CAD_63</vt:lpstr>
      <vt:lpstr>CAD_64</vt:lpstr>
      <vt:lpstr>CAD_65</vt:lpstr>
      <vt:lpstr>CAD_66</vt:lpstr>
      <vt:lpstr>CAD_67</vt:lpstr>
      <vt:lpstr>CAD_68</vt:lpstr>
      <vt:lpstr>CAD_69</vt:lpstr>
      <vt:lpstr>CAD_7</vt:lpstr>
      <vt:lpstr>CAD_70</vt:lpstr>
      <vt:lpstr>CAD_71</vt:lpstr>
      <vt:lpstr>CAD_72</vt:lpstr>
      <vt:lpstr>CAD_73</vt:lpstr>
      <vt:lpstr>CAD_74</vt:lpstr>
      <vt:lpstr>CAD_75</vt:lpstr>
      <vt:lpstr>CAD_76</vt:lpstr>
      <vt:lpstr>CAD_77</vt:lpstr>
      <vt:lpstr>CAD_78</vt:lpstr>
      <vt:lpstr>CAD_79</vt:lpstr>
      <vt:lpstr>CAD_8</vt:lpstr>
      <vt:lpstr>CAD_80</vt:lpstr>
      <vt:lpstr>CAD_800</vt:lpstr>
      <vt:lpstr>CAD_801</vt:lpstr>
      <vt:lpstr>CAD_81</vt:lpstr>
      <vt:lpstr>CAD_82</vt:lpstr>
      <vt:lpstr>CAD_83</vt:lpstr>
      <vt:lpstr>CAD_84</vt:lpstr>
      <vt:lpstr>CAD_85</vt:lpstr>
      <vt:lpstr>CAD_86</vt:lpstr>
      <vt:lpstr>CAD_87</vt:lpstr>
      <vt:lpstr>CAD_88</vt:lpstr>
      <vt:lpstr>CAD_89</vt:lpstr>
      <vt:lpstr>CAD_9</vt:lpstr>
      <vt:lpstr>CAD_90</vt:lpstr>
      <vt:lpstr>CAD_91</vt:lpstr>
      <vt:lpstr>CAD_92</vt:lpstr>
      <vt:lpstr>CAD_93</vt:lpstr>
      <vt:lpstr>CAD_94</vt:lpstr>
      <vt:lpstr>CAD_95</vt:lpstr>
      <vt:lpstr>CAD_96</vt:lpstr>
      <vt:lpstr>CAD_97</vt:lpstr>
      <vt:lpstr>CAD_98</vt:lpstr>
      <vt:lpstr>CAD_99</vt:lpstr>
      <vt:lpstr>CDB_AA</vt:lpstr>
      <vt:lpstr>CDB_AAA</vt:lpstr>
      <vt:lpstr>CDB_AAB</vt:lpstr>
      <vt:lpstr>CDB_AAC</vt:lpstr>
      <vt:lpstr>CDB_AAD</vt:lpstr>
      <vt:lpstr>CDB_AAE</vt:lpstr>
      <vt:lpstr>CDB_AAF</vt:lpstr>
      <vt:lpstr>CDB_AAG</vt:lpstr>
      <vt:lpstr>CDB_AAH</vt:lpstr>
      <vt:lpstr>CDB_AAI</vt:lpstr>
      <vt:lpstr>CDB_AAJ</vt:lpstr>
      <vt:lpstr>CDB_AAK</vt:lpstr>
      <vt:lpstr>CDB_AB</vt:lpstr>
      <vt:lpstr>CDB_ABA</vt:lpstr>
      <vt:lpstr>CDB_ABB</vt:lpstr>
      <vt:lpstr>CDB_ABC</vt:lpstr>
      <vt:lpstr>CDB_ABD</vt:lpstr>
      <vt:lpstr>CDB_ABE</vt:lpstr>
      <vt:lpstr>CDB_ABF</vt:lpstr>
      <vt:lpstr>CDB_ABG</vt:lpstr>
      <vt:lpstr>CDB_ABH</vt:lpstr>
      <vt:lpstr>CDB_ABI</vt:lpstr>
      <vt:lpstr>CDB_ABJ</vt:lpstr>
      <vt:lpstr>CDB_ABK</vt:lpstr>
      <vt:lpstr>CDB_AC</vt:lpstr>
      <vt:lpstr>CDB_ACA</vt:lpstr>
      <vt:lpstr>CDB_ACB</vt:lpstr>
      <vt:lpstr>CDB_ACC</vt:lpstr>
      <vt:lpstr>CDB_ACD</vt:lpstr>
      <vt:lpstr>CDB_ACE</vt:lpstr>
      <vt:lpstr>CDB_ACF</vt:lpstr>
      <vt:lpstr>CDB_ACG</vt:lpstr>
      <vt:lpstr>CDB_ACH</vt:lpstr>
      <vt:lpstr>CDB_ACI</vt:lpstr>
      <vt:lpstr>CDB_ACJ</vt:lpstr>
      <vt:lpstr>CDB_ACK</vt:lpstr>
      <vt:lpstr>CDB_AD</vt:lpstr>
      <vt:lpstr>CDB_ADA</vt:lpstr>
      <vt:lpstr>CDB_ADB</vt:lpstr>
      <vt:lpstr>CDB_ADC</vt:lpstr>
      <vt:lpstr>CDB_ADD</vt:lpstr>
      <vt:lpstr>CDB_ADE</vt:lpstr>
      <vt:lpstr>CDB_ADF</vt:lpstr>
      <vt:lpstr>CDB_ADG</vt:lpstr>
      <vt:lpstr>CDB_ADH</vt:lpstr>
      <vt:lpstr>CDB_ADI</vt:lpstr>
      <vt:lpstr>CDB_ADJ</vt:lpstr>
      <vt:lpstr>CDB_ADK</vt:lpstr>
      <vt:lpstr>CDB_AE</vt:lpstr>
      <vt:lpstr>CDB_AEA</vt:lpstr>
      <vt:lpstr>CDB_AEB</vt:lpstr>
      <vt:lpstr>CDB_AEZ</vt:lpstr>
      <vt:lpstr>CDB_BA</vt:lpstr>
      <vt:lpstr>CDB_BAA</vt:lpstr>
      <vt:lpstr>CDB_BAB</vt:lpstr>
      <vt:lpstr>CDB_BAC</vt:lpstr>
      <vt:lpstr>CDB_BAD</vt:lpstr>
      <vt:lpstr>CDB_BAE</vt:lpstr>
      <vt:lpstr>CDB_BAF</vt:lpstr>
      <vt:lpstr>CDB_BAG</vt:lpstr>
      <vt:lpstr>CDB_BAH</vt:lpstr>
      <vt:lpstr>CDB_BAI</vt:lpstr>
      <vt:lpstr>CDB_BAJ</vt:lpstr>
      <vt:lpstr>CDB_BAK</vt:lpstr>
      <vt:lpstr>CDB_BB</vt:lpstr>
      <vt:lpstr>CDB_BBA</vt:lpstr>
      <vt:lpstr>CDB_BBB</vt:lpstr>
      <vt:lpstr>CDB_BBC</vt:lpstr>
      <vt:lpstr>CDB_BBD</vt:lpstr>
      <vt:lpstr>CDB_BBE</vt:lpstr>
      <vt:lpstr>CDB_BBF</vt:lpstr>
      <vt:lpstr>CDB_BBG</vt:lpstr>
      <vt:lpstr>CDB_BBH</vt:lpstr>
      <vt:lpstr>CDB_BBI</vt:lpstr>
      <vt:lpstr>CDB_BBJ</vt:lpstr>
      <vt:lpstr>CDB_BBK</vt:lpstr>
      <vt:lpstr>CDB_BC</vt:lpstr>
      <vt:lpstr>CDB_BCA</vt:lpstr>
      <vt:lpstr>CDB_BCB</vt:lpstr>
      <vt:lpstr>CDB_BCC</vt:lpstr>
      <vt:lpstr>CDB_BCD</vt:lpstr>
      <vt:lpstr>CDB_BCE</vt:lpstr>
      <vt:lpstr>CDB_BCF</vt:lpstr>
      <vt:lpstr>CDB_BCG</vt:lpstr>
      <vt:lpstr>CDB_BCH</vt:lpstr>
      <vt:lpstr>CDB_BCI</vt:lpstr>
      <vt:lpstr>CDB_BCJ</vt:lpstr>
      <vt:lpstr>CDB_BCK</vt:lpstr>
      <vt:lpstr>CDB_BD</vt:lpstr>
      <vt:lpstr>CDB_BDA</vt:lpstr>
      <vt:lpstr>CDB_BDB</vt:lpstr>
      <vt:lpstr>CDB_BDC</vt:lpstr>
      <vt:lpstr>CDB_BDD</vt:lpstr>
      <vt:lpstr>CDB_BDE</vt:lpstr>
      <vt:lpstr>CDB_BDF</vt:lpstr>
      <vt:lpstr>CDB_BDG</vt:lpstr>
      <vt:lpstr>CDB_BDH</vt:lpstr>
      <vt:lpstr>CDB_BDI</vt:lpstr>
      <vt:lpstr>CDB_BDJ</vt:lpstr>
      <vt:lpstr>CDB_BDK</vt:lpstr>
      <vt:lpstr>CDB_BE</vt:lpstr>
      <vt:lpstr>CDB_BEA</vt:lpstr>
      <vt:lpstr>CDB_BEB</vt:lpstr>
      <vt:lpstr>CDB_BEZ</vt:lpstr>
      <vt:lpstr>CDB_CA</vt:lpstr>
      <vt:lpstr>CDB_CAA</vt:lpstr>
      <vt:lpstr>CDB_CAB</vt:lpstr>
      <vt:lpstr>CDB_CAC</vt:lpstr>
      <vt:lpstr>CDB_CAD</vt:lpstr>
      <vt:lpstr>CDB_CAE</vt:lpstr>
      <vt:lpstr>CDB_CAF</vt:lpstr>
      <vt:lpstr>CDB_CAG</vt:lpstr>
      <vt:lpstr>CDB_CAH</vt:lpstr>
      <vt:lpstr>CDB_CAI</vt:lpstr>
      <vt:lpstr>CDB_CAJ</vt:lpstr>
      <vt:lpstr>CDB_CAK</vt:lpstr>
      <vt:lpstr>CDB_CB</vt:lpstr>
      <vt:lpstr>CDB_CBA</vt:lpstr>
      <vt:lpstr>CDB_CBB</vt:lpstr>
      <vt:lpstr>CDB_CBC</vt:lpstr>
      <vt:lpstr>CDB_CBD</vt:lpstr>
      <vt:lpstr>CDB_CBE</vt:lpstr>
      <vt:lpstr>CDB_CBF</vt:lpstr>
      <vt:lpstr>CDB_CBG</vt:lpstr>
      <vt:lpstr>CDB_CBH</vt:lpstr>
      <vt:lpstr>CDB_CBI</vt:lpstr>
      <vt:lpstr>CDB_CBJ</vt:lpstr>
      <vt:lpstr>CDB_CBK</vt:lpstr>
      <vt:lpstr>CDB_CC</vt:lpstr>
      <vt:lpstr>CDB_CCA</vt:lpstr>
      <vt:lpstr>CDB_CCB</vt:lpstr>
      <vt:lpstr>CDB_CCC</vt:lpstr>
      <vt:lpstr>CDB_CCD</vt:lpstr>
      <vt:lpstr>CDB_CCE</vt:lpstr>
      <vt:lpstr>CDB_CCF</vt:lpstr>
      <vt:lpstr>CDB_CCG</vt:lpstr>
      <vt:lpstr>CDB_CCH</vt:lpstr>
      <vt:lpstr>CDB_CCI</vt:lpstr>
      <vt:lpstr>CDB_CCJ</vt:lpstr>
      <vt:lpstr>CDB_CCK</vt:lpstr>
      <vt:lpstr>CDB_CD</vt:lpstr>
      <vt:lpstr>CDB_CDA</vt:lpstr>
      <vt:lpstr>CDB_CDB</vt:lpstr>
      <vt:lpstr>CDB_CDC</vt:lpstr>
      <vt:lpstr>CDB_CDD</vt:lpstr>
      <vt:lpstr>CDB_CDE</vt:lpstr>
      <vt:lpstr>CDB_CDF</vt:lpstr>
      <vt:lpstr>CDB_CDG</vt:lpstr>
      <vt:lpstr>CDB_CDH</vt:lpstr>
      <vt:lpstr>CDB_CDI</vt:lpstr>
      <vt:lpstr>CDB_CDJ</vt:lpstr>
      <vt:lpstr>CDB_CDK</vt:lpstr>
      <vt:lpstr>CDB_CE</vt:lpstr>
      <vt:lpstr>CDB_CEA</vt:lpstr>
      <vt:lpstr>CDB_CEB</vt:lpstr>
      <vt:lpstr>CDB_CEZ</vt:lpstr>
      <vt:lpstr>CDB_DA</vt:lpstr>
      <vt:lpstr>CDB_DAA</vt:lpstr>
      <vt:lpstr>CDB_DAB</vt:lpstr>
      <vt:lpstr>CDB_DAC</vt:lpstr>
      <vt:lpstr>CDB_DAD</vt:lpstr>
      <vt:lpstr>CDB_DAE</vt:lpstr>
      <vt:lpstr>CDB_DAF</vt:lpstr>
      <vt:lpstr>CDB_DAG</vt:lpstr>
      <vt:lpstr>CDB_DAH</vt:lpstr>
      <vt:lpstr>CDB_DAI</vt:lpstr>
      <vt:lpstr>CDB_DAJ</vt:lpstr>
      <vt:lpstr>CDB_DAK</vt:lpstr>
      <vt:lpstr>CDB_DB</vt:lpstr>
      <vt:lpstr>CDB_DBA</vt:lpstr>
      <vt:lpstr>CDB_DBB</vt:lpstr>
      <vt:lpstr>CDB_DBC</vt:lpstr>
      <vt:lpstr>CDB_DBD</vt:lpstr>
      <vt:lpstr>CDB_DBE</vt:lpstr>
      <vt:lpstr>CDB_DBF</vt:lpstr>
      <vt:lpstr>CDB_DBG</vt:lpstr>
      <vt:lpstr>CDB_DBH</vt:lpstr>
      <vt:lpstr>CDB_DBI</vt:lpstr>
      <vt:lpstr>CDB_DBJ</vt:lpstr>
      <vt:lpstr>CDB_DBK</vt:lpstr>
      <vt:lpstr>CDB_DC</vt:lpstr>
      <vt:lpstr>CDB_DCA</vt:lpstr>
      <vt:lpstr>CDB_DCB</vt:lpstr>
      <vt:lpstr>CDB_DCC</vt:lpstr>
      <vt:lpstr>CDB_DCD</vt:lpstr>
      <vt:lpstr>CDB_DCE</vt:lpstr>
      <vt:lpstr>CDB_DCF</vt:lpstr>
      <vt:lpstr>CDB_DCG</vt:lpstr>
      <vt:lpstr>CDB_DCH</vt:lpstr>
      <vt:lpstr>CDB_DCI</vt:lpstr>
      <vt:lpstr>CDB_DCJ</vt:lpstr>
      <vt:lpstr>CDB_DCK</vt:lpstr>
      <vt:lpstr>CDB_DD</vt:lpstr>
      <vt:lpstr>CDB_DDA</vt:lpstr>
      <vt:lpstr>CDB_DDB</vt:lpstr>
      <vt:lpstr>CDB_DDC</vt:lpstr>
      <vt:lpstr>CDB_DDD</vt:lpstr>
      <vt:lpstr>CDB_DDE</vt:lpstr>
      <vt:lpstr>CDB_DDF</vt:lpstr>
      <vt:lpstr>CDB_DDG</vt:lpstr>
      <vt:lpstr>CDB_DDH</vt:lpstr>
      <vt:lpstr>CDB_DDI</vt:lpstr>
      <vt:lpstr>CDB_DDJ</vt:lpstr>
      <vt:lpstr>CDB_DDK</vt:lpstr>
      <vt:lpstr>CDB_DE</vt:lpstr>
      <vt:lpstr>CDB_DEA</vt:lpstr>
      <vt:lpstr>CDB_DEB</vt:lpstr>
      <vt:lpstr>CDB_DEZ</vt:lpstr>
      <vt:lpstr>MCP_010_4</vt:lpstr>
      <vt:lpstr>MCP_010_5</vt:lpstr>
      <vt:lpstr>MCP_010_6</vt:lpstr>
      <vt:lpstr>MCP_010_7</vt:lpstr>
      <vt:lpstr>MCP_020_4</vt:lpstr>
      <vt:lpstr>MCP_020_5</vt:lpstr>
      <vt:lpstr>MCP_020_6</vt:lpstr>
      <vt:lpstr>MCP_020_7</vt:lpstr>
      <vt:lpstr>MCP_030_4</vt:lpstr>
      <vt:lpstr>MCP_030_5</vt:lpstr>
      <vt:lpstr>MCP_030_6</vt:lpstr>
      <vt:lpstr>MCP_030_7</vt:lpstr>
      <vt:lpstr>MCP_040_4</vt:lpstr>
      <vt:lpstr>MCP_040_5</vt:lpstr>
      <vt:lpstr>MCP_040_6</vt:lpstr>
      <vt:lpstr>MCP_040_7</vt:lpstr>
      <vt:lpstr>MCP_050_4</vt:lpstr>
      <vt:lpstr>MCP_050_5</vt:lpstr>
      <vt:lpstr>MCP_050_6</vt:lpstr>
      <vt:lpstr>MCP_050_7</vt:lpstr>
      <vt:lpstr>MCP_060_4</vt:lpstr>
      <vt:lpstr>MCP_060_5</vt:lpstr>
      <vt:lpstr>MCP_060_6</vt:lpstr>
      <vt:lpstr>MCP_060_7</vt:lpstr>
      <vt:lpstr>MCP_070_4</vt:lpstr>
      <vt:lpstr>MCP_070_5</vt:lpstr>
      <vt:lpstr>MCP_070_6</vt:lpstr>
      <vt:lpstr>MCP_070_7</vt:lpstr>
      <vt:lpstr>MCP_080_4</vt:lpstr>
      <vt:lpstr>MCP_080_5</vt:lpstr>
      <vt:lpstr>MCP_080_6</vt:lpstr>
      <vt:lpstr>MCP_080_7</vt:lpstr>
      <vt:lpstr>MCP_090_4</vt:lpstr>
      <vt:lpstr>MCP_090_5</vt:lpstr>
      <vt:lpstr>MCP_090_6</vt:lpstr>
      <vt:lpstr>MCP_090_7</vt:lpstr>
      <vt:lpstr>MCP_100_4</vt:lpstr>
      <vt:lpstr>MCP_100_5</vt:lpstr>
      <vt:lpstr>MCP_100_6</vt:lpstr>
      <vt:lpstr>MCP_100_7</vt:lpstr>
      <vt:lpstr>MCP_110_5</vt:lpstr>
      <vt:lpstr>MCP_110_6</vt:lpstr>
      <vt:lpstr>MCP_110_7</vt:lpstr>
      <vt:lpstr>MCP_120_4</vt:lpstr>
      <vt:lpstr>MCP_120_5</vt:lpstr>
      <vt:lpstr>MCP_120_6</vt:lpstr>
      <vt:lpstr>MCP_120_7</vt:lpstr>
      <vt:lpstr>MCP_130_5</vt:lpstr>
      <vt:lpstr>MCP_130_6</vt:lpstr>
      <vt:lpstr>MCP_130_7</vt:lpstr>
      <vt:lpstr>MCP_140_5</vt:lpstr>
      <vt:lpstr>MCP_140_6</vt:lpstr>
      <vt:lpstr>MCP_140_7</vt:lpstr>
      <vt:lpstr>MCP_150_4</vt:lpstr>
      <vt:lpstr>MCP_150_5</vt:lpstr>
      <vt:lpstr>MCP_150_6</vt:lpstr>
      <vt:lpstr>MCP_150_7</vt:lpstr>
      <vt:lpstr>MCP_160_4</vt:lpstr>
      <vt:lpstr>MCP_160_5</vt:lpstr>
      <vt:lpstr>MCP_160_6</vt:lpstr>
      <vt:lpstr>MCP_160_7</vt:lpstr>
      <vt:lpstr>MCP_170_4</vt:lpstr>
      <vt:lpstr>MCP_170_5</vt:lpstr>
      <vt:lpstr>MCP_170_6</vt:lpstr>
      <vt:lpstr>MCP_170_7</vt:lpstr>
      <vt:lpstr>MDG_10</vt:lpstr>
      <vt:lpstr>MDG_100</vt:lpstr>
      <vt:lpstr>MDG_110</vt:lpstr>
      <vt:lpstr>MDG_120</vt:lpstr>
      <vt:lpstr>MDG_130</vt:lpstr>
      <vt:lpstr>MDG_140</vt:lpstr>
      <vt:lpstr>MDG_15</vt:lpstr>
      <vt:lpstr>MDG_150</vt:lpstr>
      <vt:lpstr>MDG_160</vt:lpstr>
      <vt:lpstr>MDG_170</vt:lpstr>
      <vt:lpstr>MDG_180</vt:lpstr>
      <vt:lpstr>MDG_190</vt:lpstr>
      <vt:lpstr>MDG_20</vt:lpstr>
      <vt:lpstr>MDG_200</vt:lpstr>
      <vt:lpstr>MDG_30</vt:lpstr>
      <vt:lpstr>MDG_40</vt:lpstr>
      <vt:lpstr>MDG_50</vt:lpstr>
      <vt:lpstr>MDG_60</vt:lpstr>
      <vt:lpstr>MDG_70</vt:lpstr>
      <vt:lpstr>MDG_80</vt:lpstr>
      <vt:lpstr>MDG_800</vt:lpstr>
      <vt:lpstr>MDG_810</vt:lpstr>
      <vt:lpstr>MDG_820</vt:lpstr>
      <vt:lpstr>MDG_830</vt:lpstr>
      <vt:lpstr>MDG_840</vt:lpstr>
      <vt:lpstr>MDG_90</vt:lpstr>
      <vt:lpstr>MDG_900</vt:lpstr>
      <vt:lpstr>MDG_910</vt:lpstr>
      <vt:lpstr>mdu_220_3</vt:lpstr>
      <vt:lpstr>MFN_010_3</vt:lpstr>
      <vt:lpstr>MFN_010_4</vt:lpstr>
      <vt:lpstr>MFN_020_3</vt:lpstr>
      <vt:lpstr>MFN_020_4</vt:lpstr>
      <vt:lpstr>MFN_030_3</vt:lpstr>
      <vt:lpstr>MFN_030_4</vt:lpstr>
      <vt:lpstr>MFN_040_3</vt:lpstr>
      <vt:lpstr>MFN_040_4</vt:lpstr>
      <vt:lpstr>MFN_050_3</vt:lpstr>
      <vt:lpstr>MFN_050_4</vt:lpstr>
      <vt:lpstr>MFN_060_3</vt:lpstr>
      <vt:lpstr>MFN_060_4</vt:lpstr>
      <vt:lpstr>MFN_070_3</vt:lpstr>
      <vt:lpstr>MFN_070_4</vt:lpstr>
      <vt:lpstr>MFN_080_3</vt:lpstr>
      <vt:lpstr>MFN_090_3</vt:lpstr>
      <vt:lpstr>MFN_090_4</vt:lpstr>
      <vt:lpstr>MFN_100_3</vt:lpstr>
      <vt:lpstr>MFN_100_4</vt:lpstr>
      <vt:lpstr>MFN_110_3</vt:lpstr>
      <vt:lpstr>MFN_110_4</vt:lpstr>
      <vt:lpstr>MFN_120_3</vt:lpstr>
      <vt:lpstr>MFN_120_4</vt:lpstr>
      <vt:lpstr>MFN_130_3</vt:lpstr>
      <vt:lpstr>MFN_130_4</vt:lpstr>
      <vt:lpstr>MFN_140_3</vt:lpstr>
      <vt:lpstr>MFN_140_4</vt:lpstr>
      <vt:lpstr>MFN_150_3</vt:lpstr>
      <vt:lpstr>MFN_150_4</vt:lpstr>
      <vt:lpstr>MFN_160_3</vt:lpstr>
      <vt:lpstr>MFN_160_4</vt:lpstr>
      <vt:lpstr>MFN_170_3</vt:lpstr>
      <vt:lpstr>MFN_170_4</vt:lpstr>
      <vt:lpstr>MFN_180_3</vt:lpstr>
      <vt:lpstr>MFN_180_4</vt:lpstr>
      <vt:lpstr>MFN_190_3</vt:lpstr>
      <vt:lpstr>MFN_190_4</vt:lpstr>
      <vt:lpstr>MFN_200_3</vt:lpstr>
      <vt:lpstr>MFN_200_4</vt:lpstr>
      <vt:lpstr>MFN_210_3</vt:lpstr>
      <vt:lpstr>MFN_210_4</vt:lpstr>
      <vt:lpstr>MFN_220_3</vt:lpstr>
      <vt:lpstr>MFN_220_4</vt:lpstr>
      <vt:lpstr>MFN_230_3</vt:lpstr>
      <vt:lpstr>MFN_230_4</vt:lpstr>
      <vt:lpstr>MFN_240_3</vt:lpstr>
      <vt:lpstr>MFN_240_4</vt:lpstr>
      <vt:lpstr>MFN_250_3</vt:lpstr>
      <vt:lpstr>MFN_250_4</vt:lpstr>
      <vt:lpstr>MFN_260_3</vt:lpstr>
      <vt:lpstr>MFN_260_4</vt:lpstr>
      <vt:lpstr>MFN_270_3</vt:lpstr>
      <vt:lpstr>MFN_270_4</vt:lpstr>
      <vt:lpstr>MFN_280_3</vt:lpstr>
      <vt:lpstr>MFN_280_4</vt:lpstr>
      <vt:lpstr>MFN_290_3</vt:lpstr>
      <vt:lpstr>MFN_290_4</vt:lpstr>
      <vt:lpstr>MPN_010_1</vt:lpstr>
      <vt:lpstr>MPN_010_10</vt:lpstr>
      <vt:lpstr>MPN_010_3</vt:lpstr>
      <vt:lpstr>MPN_010_4</vt:lpstr>
      <vt:lpstr>MPN_010_5</vt:lpstr>
      <vt:lpstr>MPN_010_6</vt:lpstr>
      <vt:lpstr>MPN_010_7</vt:lpstr>
      <vt:lpstr>MPN_010_8</vt:lpstr>
      <vt:lpstr>MPN_010_9</vt:lpstr>
      <vt:lpstr>MPN_020_1</vt:lpstr>
      <vt:lpstr>MPN_020_10</vt:lpstr>
      <vt:lpstr>MPN_020_3</vt:lpstr>
      <vt:lpstr>MPN_020_4</vt:lpstr>
      <vt:lpstr>MPN_020_5</vt:lpstr>
      <vt:lpstr>MPN_020_6</vt:lpstr>
      <vt:lpstr>MPN_020_7</vt:lpstr>
      <vt:lpstr>MPN_020_8</vt:lpstr>
      <vt:lpstr>MPN_020_9</vt:lpstr>
      <vt:lpstr>MPN_030_1</vt:lpstr>
      <vt:lpstr>MPN_030_10</vt:lpstr>
      <vt:lpstr>MPN_030_3</vt:lpstr>
      <vt:lpstr>MPN_030_4</vt:lpstr>
      <vt:lpstr>MPN_030_5</vt:lpstr>
      <vt:lpstr>MPN_030_6</vt:lpstr>
      <vt:lpstr>MPN_030_7</vt:lpstr>
      <vt:lpstr>MPN_030_8</vt:lpstr>
      <vt:lpstr>MPN_030_9</vt:lpstr>
      <vt:lpstr>MPN_040_1</vt:lpstr>
      <vt:lpstr>MPN_040_10</vt:lpstr>
      <vt:lpstr>MPN_040_3</vt:lpstr>
      <vt:lpstr>MPN_040_4</vt:lpstr>
      <vt:lpstr>MPN_040_5</vt:lpstr>
      <vt:lpstr>MPN_040_6</vt:lpstr>
      <vt:lpstr>MPN_040_7</vt:lpstr>
      <vt:lpstr>MPN_040_8</vt:lpstr>
      <vt:lpstr>MPN_040_9</vt:lpstr>
      <vt:lpstr>MPN_050_1</vt:lpstr>
      <vt:lpstr>MPN_050_10</vt:lpstr>
      <vt:lpstr>MPN_050_3</vt:lpstr>
      <vt:lpstr>MPN_050_4</vt:lpstr>
      <vt:lpstr>MPN_050_5</vt:lpstr>
      <vt:lpstr>MPN_050_6</vt:lpstr>
      <vt:lpstr>MPN_050_7</vt:lpstr>
      <vt:lpstr>MPN_050_8</vt:lpstr>
      <vt:lpstr>MPN_050_9</vt:lpstr>
      <vt:lpstr>MPN_060_3</vt:lpstr>
      <vt:lpstr>MPN_060_4</vt:lpstr>
      <vt:lpstr>MPN_060_5</vt:lpstr>
      <vt:lpstr>MPN_060_6</vt:lpstr>
      <vt:lpstr>MPN_070_10</vt:lpstr>
      <vt:lpstr>MPN_070_9</vt:lpstr>
      <vt:lpstr>MPN_080_10</vt:lpstr>
      <vt:lpstr>MPN_080_9</vt:lpstr>
      <vt:lpstr>MPN_090_10</vt:lpstr>
      <vt:lpstr>MPN_090_9</vt:lpstr>
      <vt:lpstr>MT_1</vt:lpstr>
      <vt:lpstr>MT_10</vt:lpstr>
      <vt:lpstr>MT_11</vt:lpstr>
      <vt:lpstr>MT_12</vt:lpstr>
      <vt:lpstr>MT_13</vt:lpstr>
      <vt:lpstr>MT_14</vt:lpstr>
      <vt:lpstr>MT_15</vt:lpstr>
      <vt:lpstr>MT_16</vt:lpstr>
      <vt:lpstr>MT_17</vt:lpstr>
      <vt:lpstr>MT_18</vt:lpstr>
      <vt:lpstr>MT_2</vt:lpstr>
      <vt:lpstr>MT_3</vt:lpstr>
      <vt:lpstr>MT_4</vt:lpstr>
      <vt:lpstr>MT_5</vt:lpstr>
      <vt:lpstr>MT_6</vt:lpstr>
      <vt:lpstr>MT_7</vt:lpstr>
      <vt:lpstr>MT_8</vt:lpstr>
      <vt:lpstr>MT_9</vt:lpstr>
      <vt:lpstr>ODF</vt:lpstr>
      <vt:lpstr>ODT</vt:lpstr>
      <vt:lpstr>PACKAGE</vt:lpstr>
      <vt:lpstr>VC_010_3</vt:lpstr>
      <vt:lpstr>VC_010_4</vt:lpstr>
      <vt:lpstr>VC_020_3</vt:lpstr>
      <vt:lpstr>VC_020_4</vt:lpstr>
      <vt:lpstr>VC_030_3</vt:lpstr>
      <vt:lpstr>VC_030_4</vt:lpstr>
      <vt:lpstr>VC_040_3</vt:lpstr>
      <vt:lpstr>VC_040_4</vt:lpstr>
      <vt:lpstr>VC_050_3</vt:lpstr>
      <vt:lpstr>VC_050_4</vt:lpstr>
      <vt:lpstr>VC_060_3</vt:lpstr>
      <vt:lpstr>VC_060_4</vt:lpstr>
      <vt:lpstr>VC_070_3</vt:lpstr>
      <vt:lpstr>VC_070_4</vt:lpstr>
      <vt:lpstr>VC_080_3</vt:lpstr>
      <vt:lpstr>VC_080_4</vt:lpstr>
      <vt:lpstr>VC_090_3</vt:lpstr>
      <vt:lpstr>VC_090_4</vt:lpstr>
      <vt:lpstr>VC_100_3</vt:lpstr>
      <vt:lpstr>VC_100_4</vt:lpstr>
      <vt:lpstr>VC_110_3</vt:lpstr>
      <vt:lpstr>VC_110_4</vt:lpstr>
      <vt:lpstr>VC_120_3</vt:lpstr>
      <vt:lpstr>VC_120_4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Marcodor</dc:creator>
  <cp:lastModifiedBy>Rodica Gandrabur</cp:lastModifiedBy>
  <cp:lastPrinted>2018-01-16T11:19:06Z</cp:lastPrinted>
  <dcterms:created xsi:type="dcterms:W3CDTF">2016-06-29T08:07:57Z</dcterms:created>
  <dcterms:modified xsi:type="dcterms:W3CDTF">2018-03-13T09:28:42Z</dcterms:modified>
</cp:coreProperties>
</file>